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raymon.sales\Nueva carpeta (2)\"/>
    </mc:Choice>
  </mc:AlternateContent>
  <bookViews>
    <workbookView xWindow="0" yWindow="0" windowWidth="20490" windowHeight="7755"/>
  </bookViews>
  <sheets>
    <sheet name="MAPA DE RIESGOS" sheetId="1" r:id="rId1"/>
    <sheet name="MATRIZ CALIFICACIÓN" sheetId="2" r:id="rId2"/>
  </sheets>
  <definedNames>
    <definedName name="_xlnm._FilterDatabase" localSheetId="0" hidden="1">'MAPA DE RIESGOS'!$A$54:$BU$225</definedName>
  </definedNames>
  <calcPr calcId="152511"/>
</workbook>
</file>

<file path=xl/calcChain.xml><?xml version="1.0" encoding="utf-8"?>
<calcChain xmlns="http://schemas.openxmlformats.org/spreadsheetml/2006/main">
  <c r="AD225" i="1" l="1"/>
  <c r="AF225" i="1" s="1"/>
  <c r="AH225" i="1" s="1"/>
  <c r="AA225" i="1"/>
  <c r="Y225" i="1"/>
  <c r="W225" i="1"/>
  <c r="T225" i="1"/>
  <c r="O225" i="1"/>
  <c r="N225" i="1"/>
  <c r="AD224" i="1"/>
  <c r="AF224" i="1" s="1"/>
  <c r="AH224" i="1" s="1"/>
  <c r="AA224" i="1"/>
  <c r="Y224" i="1"/>
  <c r="W224" i="1"/>
  <c r="T224" i="1"/>
  <c r="O224" i="1"/>
  <c r="N224" i="1"/>
  <c r="AD223" i="1"/>
  <c r="AF223" i="1" s="1"/>
  <c r="AH223" i="1" s="1"/>
  <c r="AA223" i="1"/>
  <c r="Y223" i="1"/>
  <c r="W223" i="1"/>
  <c r="T223" i="1"/>
  <c r="O223" i="1"/>
  <c r="N223" i="1"/>
  <c r="AD222" i="1"/>
  <c r="AF222" i="1" s="1"/>
  <c r="AH222" i="1" s="1"/>
  <c r="AA222" i="1"/>
  <c r="Y222" i="1"/>
  <c r="W222" i="1"/>
  <c r="T222" i="1"/>
  <c r="O222" i="1"/>
  <c r="N222" i="1"/>
  <c r="AD221" i="1"/>
  <c r="AF221" i="1" s="1"/>
  <c r="AH221" i="1" s="1"/>
  <c r="AA221" i="1"/>
  <c r="Y221" i="1"/>
  <c r="W221" i="1"/>
  <c r="T221" i="1"/>
  <c r="O221" i="1"/>
  <c r="N221" i="1"/>
  <c r="AD220" i="1"/>
  <c r="AF220" i="1" s="1"/>
  <c r="AH220" i="1" s="1"/>
  <c r="AA220" i="1"/>
  <c r="Y220" i="1"/>
  <c r="W220" i="1"/>
  <c r="T220" i="1"/>
  <c r="O220" i="1"/>
  <c r="N220" i="1"/>
  <c r="AD219" i="1"/>
  <c r="AF219" i="1" s="1"/>
  <c r="AH219" i="1" s="1"/>
  <c r="AA219" i="1"/>
  <c r="Y219" i="1"/>
  <c r="W219" i="1"/>
  <c r="T219" i="1"/>
  <c r="O219" i="1"/>
  <c r="N219" i="1"/>
  <c r="AD218" i="1"/>
  <c r="AF218" i="1" s="1"/>
  <c r="AH218" i="1" s="1"/>
  <c r="AA218" i="1"/>
  <c r="Y218" i="1"/>
  <c r="W218" i="1"/>
  <c r="T218" i="1"/>
  <c r="O218" i="1"/>
  <c r="N218" i="1"/>
  <c r="AD217" i="1"/>
  <c r="AF217" i="1" s="1"/>
  <c r="AH217" i="1" s="1"/>
  <c r="AA217" i="1"/>
  <c r="Y217" i="1"/>
  <c r="W217" i="1"/>
  <c r="T217" i="1"/>
  <c r="O217" i="1"/>
  <c r="N217" i="1"/>
  <c r="AD216" i="1"/>
  <c r="AF216" i="1" s="1"/>
  <c r="AH216" i="1" s="1"/>
  <c r="AJ216" i="1" s="1"/>
  <c r="AA216" i="1"/>
  <c r="Y216" i="1"/>
  <c r="W216" i="1"/>
  <c r="T216" i="1"/>
  <c r="P216" i="1"/>
  <c r="AD215" i="1"/>
  <c r="AF215" i="1" s="1"/>
  <c r="AH215" i="1" s="1"/>
  <c r="AA215" i="1"/>
  <c r="Y215" i="1"/>
  <c r="W215" i="1"/>
  <c r="T215" i="1"/>
  <c r="O215" i="1"/>
  <c r="N215" i="1"/>
  <c r="AD214" i="1"/>
  <c r="AF214" i="1" s="1"/>
  <c r="AH214" i="1" s="1"/>
  <c r="AA214" i="1"/>
  <c r="Y214" i="1"/>
  <c r="W214" i="1"/>
  <c r="T214" i="1"/>
  <c r="O214" i="1"/>
  <c r="N214" i="1"/>
  <c r="AD213" i="1"/>
  <c r="AF213" i="1" s="1"/>
  <c r="AH213" i="1" s="1"/>
  <c r="AA213" i="1"/>
  <c r="Y213" i="1"/>
  <c r="W213" i="1"/>
  <c r="T213" i="1"/>
  <c r="O213" i="1"/>
  <c r="N213" i="1"/>
  <c r="AD212" i="1"/>
  <c r="AF212" i="1" s="1"/>
  <c r="AH212" i="1" s="1"/>
  <c r="AA212" i="1"/>
  <c r="Y212" i="1"/>
  <c r="W212" i="1"/>
  <c r="T212" i="1"/>
  <c r="O212" i="1"/>
  <c r="N212" i="1"/>
  <c r="AD211" i="1"/>
  <c r="AF211" i="1" s="1"/>
  <c r="AA211" i="1"/>
  <c r="Y211" i="1"/>
  <c r="W211" i="1"/>
  <c r="T211" i="1"/>
  <c r="O211" i="1"/>
  <c r="AJ211" i="1" s="1"/>
  <c r="AM211" i="1" s="1"/>
  <c r="N211" i="1"/>
  <c r="AD210" i="1"/>
  <c r="AF210" i="1" s="1"/>
  <c r="AH210" i="1" s="1"/>
  <c r="AA210" i="1"/>
  <c r="Y210" i="1"/>
  <c r="W210" i="1"/>
  <c r="T210" i="1"/>
  <c r="O210" i="1"/>
  <c r="N210" i="1"/>
  <c r="AD209" i="1"/>
  <c r="AF209" i="1" s="1"/>
  <c r="AA209" i="1"/>
  <c r="Y209" i="1"/>
  <c r="W209" i="1"/>
  <c r="T209" i="1"/>
  <c r="O209" i="1"/>
  <c r="AJ209" i="1" s="1"/>
  <c r="AM209" i="1" s="1"/>
  <c r="N209" i="1"/>
  <c r="AD208" i="1"/>
  <c r="AF208" i="1" s="1"/>
  <c r="AH208" i="1" s="1"/>
  <c r="AA208" i="1"/>
  <c r="Y208" i="1"/>
  <c r="W208" i="1"/>
  <c r="T208" i="1"/>
  <c r="O208" i="1"/>
  <c r="N208" i="1"/>
  <c r="AD207" i="1"/>
  <c r="AF207" i="1" s="1"/>
  <c r="AH207" i="1" s="1"/>
  <c r="AA207" i="1"/>
  <c r="Y207" i="1"/>
  <c r="W207" i="1"/>
  <c r="T207" i="1"/>
  <c r="O207" i="1"/>
  <c r="N207" i="1"/>
  <c r="AD206" i="1"/>
  <c r="AF206" i="1" s="1"/>
  <c r="AH206" i="1" s="1"/>
  <c r="AA206" i="1"/>
  <c r="Y206" i="1"/>
  <c r="W206" i="1"/>
  <c r="T206" i="1"/>
  <c r="O206" i="1"/>
  <c r="N206" i="1"/>
  <c r="AD205" i="1"/>
  <c r="AF205" i="1" s="1"/>
  <c r="AH205" i="1" s="1"/>
  <c r="AA205" i="1"/>
  <c r="Y205" i="1"/>
  <c r="W205" i="1"/>
  <c r="T205" i="1"/>
  <c r="O205" i="1"/>
  <c r="N205" i="1"/>
  <c r="AD204" i="1"/>
  <c r="AF204" i="1" s="1"/>
  <c r="AH204" i="1" s="1"/>
  <c r="AA204" i="1"/>
  <c r="Y204" i="1"/>
  <c r="W204" i="1"/>
  <c r="T204" i="1"/>
  <c r="O204" i="1"/>
  <c r="N204" i="1"/>
  <c r="AD203" i="1"/>
  <c r="AF203" i="1" s="1"/>
  <c r="AH203" i="1" s="1"/>
  <c r="AA203" i="1"/>
  <c r="Y203" i="1"/>
  <c r="W203" i="1"/>
  <c r="T203" i="1"/>
  <c r="O203" i="1"/>
  <c r="N203" i="1"/>
  <c r="AC202" i="1"/>
  <c r="AE202" i="1" s="1"/>
  <c r="AG202" i="1" s="1"/>
  <c r="AA202" i="1"/>
  <c r="Y202" i="1"/>
  <c r="W202" i="1"/>
  <c r="T202" i="1"/>
  <c r="O202" i="1"/>
  <c r="N202" i="1"/>
  <c r="AD201" i="1"/>
  <c r="AF201" i="1" s="1"/>
  <c r="AH201" i="1" s="1"/>
  <c r="AA201" i="1"/>
  <c r="Y201" i="1"/>
  <c r="W201" i="1"/>
  <c r="T201" i="1"/>
  <c r="O201" i="1"/>
  <c r="N201" i="1"/>
  <c r="AD200" i="1"/>
  <c r="AF200" i="1" s="1"/>
  <c r="AH200" i="1" s="1"/>
  <c r="AA200" i="1"/>
  <c r="Y200" i="1"/>
  <c r="W200" i="1"/>
  <c r="T200" i="1"/>
  <c r="O200" i="1"/>
  <c r="N200" i="1"/>
  <c r="AD199" i="1"/>
  <c r="AF199" i="1" s="1"/>
  <c r="AH199" i="1" s="1"/>
  <c r="AA199" i="1"/>
  <c r="Y199" i="1"/>
  <c r="W199" i="1"/>
  <c r="T199" i="1"/>
  <c r="O199" i="1"/>
  <c r="N199" i="1"/>
  <c r="AD198" i="1"/>
  <c r="AF198" i="1" s="1"/>
  <c r="AH198" i="1" s="1"/>
  <c r="AA198" i="1"/>
  <c r="Y198" i="1"/>
  <c r="W198" i="1"/>
  <c r="T198" i="1"/>
  <c r="O198" i="1"/>
  <c r="N198" i="1"/>
  <c r="AC197" i="1"/>
  <c r="AE197" i="1" s="1"/>
  <c r="AG197" i="1" s="1"/>
  <c r="AA197" i="1"/>
  <c r="Y197" i="1"/>
  <c r="W197" i="1"/>
  <c r="O197" i="1"/>
  <c r="N197" i="1"/>
  <c r="AD196" i="1"/>
  <c r="AF196" i="1" s="1"/>
  <c r="AH196" i="1" s="1"/>
  <c r="AA196" i="1"/>
  <c r="Y196" i="1"/>
  <c r="W196" i="1"/>
  <c r="T196" i="1"/>
  <c r="O196" i="1"/>
  <c r="N196" i="1"/>
  <c r="AD195" i="1"/>
  <c r="AF195" i="1" s="1"/>
  <c r="AH195" i="1" s="1"/>
  <c r="AA195" i="1"/>
  <c r="Y195" i="1"/>
  <c r="W195" i="1"/>
  <c r="T195" i="1"/>
  <c r="O195" i="1"/>
  <c r="N195" i="1"/>
  <c r="AC194" i="1"/>
  <c r="AE194" i="1" s="1"/>
  <c r="AG194" i="1" s="1"/>
  <c r="AA194" i="1"/>
  <c r="Y194" i="1"/>
  <c r="W194" i="1"/>
  <c r="T194" i="1"/>
  <c r="O194" i="1"/>
  <c r="N194" i="1"/>
  <c r="AD193" i="1"/>
  <c r="AF193" i="1" s="1"/>
  <c r="AH193" i="1" s="1"/>
  <c r="AA193" i="1"/>
  <c r="Y193" i="1"/>
  <c r="W193" i="1"/>
  <c r="T193" i="1"/>
  <c r="O193" i="1"/>
  <c r="N193" i="1"/>
  <c r="AD192" i="1"/>
  <c r="AF192" i="1" s="1"/>
  <c r="AH192" i="1" s="1"/>
  <c r="AA192" i="1"/>
  <c r="Y192" i="1"/>
  <c r="W192" i="1"/>
  <c r="T192" i="1"/>
  <c r="O192" i="1"/>
  <c r="N192" i="1"/>
  <c r="AD191" i="1"/>
  <c r="AF191" i="1" s="1"/>
  <c r="AH191" i="1" s="1"/>
  <c r="AA191" i="1"/>
  <c r="Y191" i="1"/>
  <c r="W191" i="1"/>
  <c r="T191" i="1"/>
  <c r="O191" i="1"/>
  <c r="N191" i="1"/>
  <c r="AD190" i="1"/>
  <c r="AF190" i="1" s="1"/>
  <c r="AH190" i="1" s="1"/>
  <c r="AA190" i="1"/>
  <c r="Y190" i="1"/>
  <c r="W190" i="1"/>
  <c r="T190" i="1"/>
  <c r="O190" i="1"/>
  <c r="N190" i="1"/>
  <c r="AD189" i="1"/>
  <c r="AF189" i="1" s="1"/>
  <c r="AH189" i="1" s="1"/>
  <c r="AA189" i="1"/>
  <c r="Y189" i="1"/>
  <c r="W189" i="1"/>
  <c r="T189" i="1"/>
  <c r="O189" i="1"/>
  <c r="N189" i="1"/>
  <c r="AD188" i="1"/>
  <c r="AF188" i="1" s="1"/>
  <c r="AH188" i="1" s="1"/>
  <c r="AA188" i="1"/>
  <c r="Y188" i="1"/>
  <c r="W188" i="1"/>
  <c r="T188" i="1"/>
  <c r="O188" i="1"/>
  <c r="N188" i="1"/>
  <c r="AD187" i="1"/>
  <c r="AF187" i="1" s="1"/>
  <c r="AH187" i="1" s="1"/>
  <c r="AA187" i="1"/>
  <c r="Y187" i="1"/>
  <c r="W187" i="1"/>
  <c r="T187" i="1"/>
  <c r="O187" i="1"/>
  <c r="N187" i="1"/>
  <c r="AD186" i="1"/>
  <c r="AF186" i="1" s="1"/>
  <c r="AH186" i="1" s="1"/>
  <c r="AA186" i="1"/>
  <c r="Y186" i="1"/>
  <c r="W186" i="1"/>
  <c r="T186" i="1"/>
  <c r="O186" i="1"/>
  <c r="N186" i="1"/>
  <c r="AD185" i="1"/>
  <c r="AF185" i="1" s="1"/>
  <c r="AH185" i="1" s="1"/>
  <c r="AA185" i="1"/>
  <c r="Y185" i="1"/>
  <c r="W185" i="1"/>
  <c r="T185" i="1"/>
  <c r="O185" i="1"/>
  <c r="N185" i="1"/>
  <c r="AD184" i="1"/>
  <c r="AF184" i="1" s="1"/>
  <c r="AH184" i="1" s="1"/>
  <c r="AA184" i="1"/>
  <c r="Y184" i="1"/>
  <c r="W184" i="1"/>
  <c r="T184" i="1"/>
  <c r="O184" i="1"/>
  <c r="N184" i="1"/>
  <c r="AD183" i="1"/>
  <c r="AF183" i="1" s="1"/>
  <c r="AH183" i="1" s="1"/>
  <c r="AA183" i="1"/>
  <c r="Y183" i="1"/>
  <c r="W183" i="1"/>
  <c r="T183" i="1"/>
  <c r="O183" i="1"/>
  <c r="N183" i="1"/>
  <c r="AD182" i="1"/>
  <c r="AF182" i="1" s="1"/>
  <c r="AH182" i="1" s="1"/>
  <c r="AA182" i="1"/>
  <c r="Y182" i="1"/>
  <c r="W182" i="1"/>
  <c r="T182" i="1"/>
  <c r="O182" i="1"/>
  <c r="N182" i="1"/>
  <c r="AD181" i="1"/>
  <c r="AF181" i="1" s="1"/>
  <c r="AH181" i="1" s="1"/>
  <c r="AA181" i="1"/>
  <c r="Y181" i="1"/>
  <c r="W181" i="1"/>
  <c r="T181" i="1"/>
  <c r="O181" i="1"/>
  <c r="N181" i="1"/>
  <c r="AD180" i="1"/>
  <c r="AF180" i="1" s="1"/>
  <c r="AH180" i="1" s="1"/>
  <c r="AA180" i="1"/>
  <c r="Y180" i="1"/>
  <c r="W180" i="1"/>
  <c r="T180" i="1"/>
  <c r="O180" i="1"/>
  <c r="N180" i="1"/>
  <c r="AD179" i="1"/>
  <c r="AF179" i="1" s="1"/>
  <c r="AH179" i="1" s="1"/>
  <c r="AA179" i="1"/>
  <c r="Y179" i="1"/>
  <c r="W179" i="1"/>
  <c r="T179" i="1"/>
  <c r="O179" i="1"/>
  <c r="N179" i="1"/>
  <c r="AD178" i="1"/>
  <c r="AF178" i="1" s="1"/>
  <c r="AH178" i="1" s="1"/>
  <c r="AA178" i="1"/>
  <c r="Y178" i="1"/>
  <c r="W178" i="1"/>
  <c r="T178" i="1"/>
  <c r="O178" i="1"/>
  <c r="N178" i="1"/>
  <c r="AC177" i="1"/>
  <c r="AE177" i="1" s="1"/>
  <c r="AG177" i="1" s="1"/>
  <c r="AA177" i="1"/>
  <c r="Y177" i="1"/>
  <c r="W177" i="1"/>
  <c r="T177" i="1"/>
  <c r="O177" i="1"/>
  <c r="N177" i="1"/>
  <c r="AD176" i="1"/>
  <c r="AF176" i="1" s="1"/>
  <c r="AH176" i="1" s="1"/>
  <c r="AA176" i="1"/>
  <c r="Y176" i="1"/>
  <c r="W176" i="1"/>
  <c r="T176" i="1"/>
  <c r="O176" i="1"/>
  <c r="N176" i="1"/>
  <c r="AD175" i="1"/>
  <c r="AF175" i="1" s="1"/>
  <c r="AH175" i="1" s="1"/>
  <c r="AA175" i="1"/>
  <c r="Y175" i="1"/>
  <c r="W175" i="1"/>
  <c r="T175" i="1"/>
  <c r="O175" i="1"/>
  <c r="N175" i="1"/>
  <c r="AD174" i="1"/>
  <c r="AF174" i="1" s="1"/>
  <c r="AH174" i="1" s="1"/>
  <c r="AA174" i="1"/>
  <c r="Y174" i="1"/>
  <c r="W174" i="1"/>
  <c r="T174" i="1"/>
  <c r="O174" i="1"/>
  <c r="N174" i="1"/>
  <c r="AD173" i="1"/>
  <c r="AF173" i="1" s="1"/>
  <c r="AH173" i="1" s="1"/>
  <c r="AA173" i="1"/>
  <c r="Y173" i="1"/>
  <c r="W173" i="1"/>
  <c r="T173" i="1"/>
  <c r="O173" i="1"/>
  <c r="N173" i="1"/>
  <c r="AD172" i="1"/>
  <c r="AF172" i="1" s="1"/>
  <c r="AH172" i="1" s="1"/>
  <c r="AA172" i="1"/>
  <c r="Y172" i="1"/>
  <c r="W172" i="1"/>
  <c r="T172" i="1"/>
  <c r="O172" i="1"/>
  <c r="N172" i="1"/>
  <c r="AD171" i="1"/>
  <c r="AF171" i="1" s="1"/>
  <c r="AH171" i="1" s="1"/>
  <c r="AA171" i="1"/>
  <c r="Y171" i="1"/>
  <c r="W171" i="1"/>
  <c r="T171" i="1"/>
  <c r="O171" i="1"/>
  <c r="N171" i="1"/>
  <c r="AC170" i="1"/>
  <c r="AE170" i="1" s="1"/>
  <c r="AG170" i="1" s="1"/>
  <c r="AA170" i="1"/>
  <c r="Y170" i="1"/>
  <c r="W170" i="1"/>
  <c r="T170" i="1"/>
  <c r="O170" i="1"/>
  <c r="N170" i="1"/>
  <c r="AD169" i="1"/>
  <c r="AF169" i="1" s="1"/>
  <c r="AH169" i="1" s="1"/>
  <c r="AA169" i="1"/>
  <c r="Y169" i="1"/>
  <c r="W169" i="1"/>
  <c r="T169" i="1"/>
  <c r="O169" i="1"/>
  <c r="N169" i="1"/>
  <c r="AD168" i="1"/>
  <c r="AF168" i="1" s="1"/>
  <c r="AH168" i="1" s="1"/>
  <c r="AA168" i="1"/>
  <c r="Y168" i="1"/>
  <c r="W168" i="1"/>
  <c r="T168" i="1"/>
  <c r="O168" i="1"/>
  <c r="N168" i="1"/>
  <c r="AD167" i="1"/>
  <c r="AF167" i="1" s="1"/>
  <c r="AH167" i="1" s="1"/>
  <c r="AA167" i="1"/>
  <c r="Y167" i="1"/>
  <c r="W167" i="1"/>
  <c r="T167" i="1"/>
  <c r="O167" i="1"/>
  <c r="N167" i="1"/>
  <c r="AD166" i="1"/>
  <c r="AF166" i="1" s="1"/>
  <c r="AH166" i="1" s="1"/>
  <c r="AA166" i="1"/>
  <c r="Y166" i="1"/>
  <c r="W166" i="1"/>
  <c r="T166" i="1"/>
  <c r="O166" i="1"/>
  <c r="N166" i="1"/>
  <c r="AD165" i="1"/>
  <c r="AF165" i="1" s="1"/>
  <c r="AH165" i="1" s="1"/>
  <c r="AA165" i="1"/>
  <c r="Y165" i="1"/>
  <c r="W165" i="1"/>
  <c r="T165" i="1"/>
  <c r="O165" i="1"/>
  <c r="N165" i="1"/>
  <c r="AD164" i="1"/>
  <c r="AF164" i="1" s="1"/>
  <c r="AH164" i="1" s="1"/>
  <c r="AA164" i="1"/>
  <c r="Y164" i="1"/>
  <c r="W164" i="1"/>
  <c r="T164" i="1"/>
  <c r="O164" i="1"/>
  <c r="N164" i="1"/>
  <c r="AD163" i="1"/>
  <c r="AF163" i="1" s="1"/>
  <c r="AH163" i="1" s="1"/>
  <c r="AA163" i="1"/>
  <c r="Y163" i="1"/>
  <c r="W163" i="1"/>
  <c r="T163" i="1"/>
  <c r="O163" i="1"/>
  <c r="N163" i="1"/>
  <c r="AD162" i="1"/>
  <c r="AF162" i="1" s="1"/>
  <c r="AH162" i="1" s="1"/>
  <c r="AA162" i="1"/>
  <c r="Y162" i="1"/>
  <c r="W162" i="1"/>
  <c r="O162" i="1"/>
  <c r="N162" i="1"/>
  <c r="AD161" i="1"/>
  <c r="AF161" i="1" s="1"/>
  <c r="AH161" i="1" s="1"/>
  <c r="AA161" i="1"/>
  <c r="Y161" i="1"/>
  <c r="W161" i="1"/>
  <c r="O161" i="1"/>
  <c r="N161" i="1"/>
  <c r="AD160" i="1"/>
  <c r="AF160" i="1" s="1"/>
  <c r="AH160" i="1" s="1"/>
  <c r="AA160" i="1"/>
  <c r="Y160" i="1"/>
  <c r="W160" i="1"/>
  <c r="O160" i="1"/>
  <c r="N160" i="1"/>
  <c r="AD159" i="1"/>
  <c r="AF159" i="1" s="1"/>
  <c r="AH159" i="1" s="1"/>
  <c r="AA159" i="1"/>
  <c r="Y159" i="1"/>
  <c r="W159" i="1"/>
  <c r="O159" i="1"/>
  <c r="N159" i="1"/>
  <c r="AD158" i="1"/>
  <c r="AF158" i="1" s="1"/>
  <c r="AH158" i="1" s="1"/>
  <c r="AA158" i="1"/>
  <c r="Y158" i="1"/>
  <c r="W158" i="1"/>
  <c r="T158" i="1"/>
  <c r="O158" i="1"/>
  <c r="N158" i="1"/>
  <c r="AD157" i="1"/>
  <c r="AF157" i="1" s="1"/>
  <c r="AH157" i="1" s="1"/>
  <c r="AA157" i="1"/>
  <c r="Y157" i="1"/>
  <c r="W157" i="1"/>
  <c r="T157" i="1"/>
  <c r="O157" i="1"/>
  <c r="N157" i="1"/>
  <c r="AD156" i="1"/>
  <c r="AF156" i="1" s="1"/>
  <c r="AH156" i="1" s="1"/>
  <c r="AA156" i="1"/>
  <c r="Y156" i="1"/>
  <c r="W156" i="1"/>
  <c r="T156" i="1"/>
  <c r="O156" i="1"/>
  <c r="N156" i="1"/>
  <c r="AC155" i="1"/>
  <c r="AE155" i="1" s="1"/>
  <c r="AG155" i="1" s="1"/>
  <c r="AA155" i="1"/>
  <c r="Y155" i="1"/>
  <c r="W155" i="1"/>
  <c r="T155" i="1"/>
  <c r="O155" i="1"/>
  <c r="N155" i="1"/>
  <c r="AC154" i="1"/>
  <c r="AE154" i="1" s="1"/>
  <c r="AG154" i="1" s="1"/>
  <c r="AA154" i="1"/>
  <c r="Y154" i="1"/>
  <c r="W154" i="1"/>
  <c r="T154" i="1"/>
  <c r="O154" i="1"/>
  <c r="N154" i="1"/>
  <c r="AC153" i="1"/>
  <c r="AE153" i="1" s="1"/>
  <c r="AG153" i="1" s="1"/>
  <c r="AA153" i="1"/>
  <c r="Y153" i="1"/>
  <c r="W153" i="1"/>
  <c r="T153" i="1"/>
  <c r="O153" i="1"/>
  <c r="N153" i="1"/>
  <c r="AD152" i="1"/>
  <c r="AF152" i="1" s="1"/>
  <c r="AH152" i="1" s="1"/>
  <c r="AA152" i="1"/>
  <c r="Y152" i="1"/>
  <c r="W152" i="1"/>
  <c r="T152" i="1"/>
  <c r="O152" i="1"/>
  <c r="N152" i="1"/>
  <c r="AD151" i="1"/>
  <c r="AF151" i="1" s="1"/>
  <c r="AH151" i="1" s="1"/>
  <c r="AA151" i="1"/>
  <c r="Y151" i="1"/>
  <c r="W151" i="1"/>
  <c r="T151" i="1"/>
  <c r="O151" i="1"/>
  <c r="N151" i="1"/>
  <c r="AD150" i="1"/>
  <c r="AF150" i="1" s="1"/>
  <c r="AH150" i="1" s="1"/>
  <c r="AA150" i="1"/>
  <c r="Y150" i="1"/>
  <c r="W150" i="1"/>
  <c r="T150" i="1"/>
  <c r="O150" i="1"/>
  <c r="N150" i="1"/>
  <c r="AD149" i="1"/>
  <c r="AF149" i="1" s="1"/>
  <c r="AH149" i="1" s="1"/>
  <c r="AA149" i="1"/>
  <c r="Y149" i="1"/>
  <c r="W149" i="1"/>
  <c r="T149" i="1"/>
  <c r="O149" i="1"/>
  <c r="N149" i="1"/>
  <c r="AC148" i="1"/>
  <c r="AE148" i="1" s="1"/>
  <c r="AG148" i="1" s="1"/>
  <c r="AA148" i="1"/>
  <c r="Y148" i="1"/>
  <c r="W148" i="1"/>
  <c r="T148" i="1"/>
  <c r="O148" i="1"/>
  <c r="N148" i="1"/>
  <c r="AD147" i="1"/>
  <c r="AF147" i="1" s="1"/>
  <c r="AH147" i="1" s="1"/>
  <c r="AA147" i="1"/>
  <c r="Y147" i="1"/>
  <c r="W147" i="1"/>
  <c r="T147" i="1"/>
  <c r="O147" i="1"/>
  <c r="N147" i="1"/>
  <c r="AD146" i="1"/>
  <c r="AF146" i="1" s="1"/>
  <c r="AH146" i="1" s="1"/>
  <c r="AA146" i="1"/>
  <c r="Y146" i="1"/>
  <c r="W146" i="1"/>
  <c r="T146" i="1"/>
  <c r="O146" i="1"/>
  <c r="N146" i="1"/>
  <c r="AD145" i="1"/>
  <c r="AF145" i="1" s="1"/>
  <c r="AH145" i="1" s="1"/>
  <c r="AA145" i="1"/>
  <c r="Y145" i="1"/>
  <c r="W145" i="1"/>
  <c r="O145" i="1"/>
  <c r="N145" i="1"/>
  <c r="AD144" i="1"/>
  <c r="AF144" i="1" s="1"/>
  <c r="AH144" i="1" s="1"/>
  <c r="AA144" i="1"/>
  <c r="Y144" i="1"/>
  <c r="W144" i="1"/>
  <c r="T144" i="1"/>
  <c r="O144" i="1"/>
  <c r="N144" i="1"/>
  <c r="AD143" i="1"/>
  <c r="AF143" i="1" s="1"/>
  <c r="AH143" i="1" s="1"/>
  <c r="AA143" i="1"/>
  <c r="Y143" i="1"/>
  <c r="W143" i="1"/>
  <c r="T143" i="1"/>
  <c r="O143" i="1"/>
  <c r="N143" i="1"/>
  <c r="AD142" i="1"/>
  <c r="AF142" i="1" s="1"/>
  <c r="AH142" i="1" s="1"/>
  <c r="AA142" i="1"/>
  <c r="Y142" i="1"/>
  <c r="W142" i="1"/>
  <c r="T142" i="1"/>
  <c r="O142" i="1"/>
  <c r="N142" i="1"/>
  <c r="AD141" i="1"/>
  <c r="AF141" i="1" s="1"/>
  <c r="AH141" i="1" s="1"/>
  <c r="AA141" i="1"/>
  <c r="Y141" i="1"/>
  <c r="W141" i="1"/>
  <c r="T141" i="1"/>
  <c r="O141" i="1"/>
  <c r="N141" i="1"/>
  <c r="AD140" i="1"/>
  <c r="AF140" i="1" s="1"/>
  <c r="AH140" i="1" s="1"/>
  <c r="AA140" i="1"/>
  <c r="Y140" i="1"/>
  <c r="W140" i="1"/>
  <c r="T140" i="1"/>
  <c r="O140" i="1"/>
  <c r="N140" i="1"/>
  <c r="AD139" i="1"/>
  <c r="AF139" i="1" s="1"/>
  <c r="AH139" i="1" s="1"/>
  <c r="AA139" i="1"/>
  <c r="Y139" i="1"/>
  <c r="W139" i="1"/>
  <c r="T139" i="1"/>
  <c r="O139" i="1"/>
  <c r="N139" i="1"/>
  <c r="AD138" i="1"/>
  <c r="AF138" i="1" s="1"/>
  <c r="AH138" i="1" s="1"/>
  <c r="AA138" i="1"/>
  <c r="Y138" i="1"/>
  <c r="W138" i="1"/>
  <c r="T138" i="1"/>
  <c r="O138" i="1"/>
  <c r="N138" i="1"/>
  <c r="AC137" i="1"/>
  <c r="AE137" i="1" s="1"/>
  <c r="AG137" i="1" s="1"/>
  <c r="AA137" i="1"/>
  <c r="Y137" i="1"/>
  <c r="W137" i="1"/>
  <c r="T137" i="1"/>
  <c r="O137" i="1"/>
  <c r="N137" i="1"/>
  <c r="AC136" i="1"/>
  <c r="AE136" i="1" s="1"/>
  <c r="AG136" i="1" s="1"/>
  <c r="AA136" i="1"/>
  <c r="Y136" i="1"/>
  <c r="W136" i="1"/>
  <c r="T136" i="1"/>
  <c r="O136" i="1"/>
  <c r="N136" i="1"/>
  <c r="AD135" i="1"/>
  <c r="AF135" i="1" s="1"/>
  <c r="AH135" i="1" s="1"/>
  <c r="AA135" i="1"/>
  <c r="Y135" i="1"/>
  <c r="W135" i="1"/>
  <c r="T135" i="1"/>
  <c r="O135" i="1"/>
  <c r="N135" i="1"/>
  <c r="AD134" i="1"/>
  <c r="AF134" i="1" s="1"/>
  <c r="AH134" i="1" s="1"/>
  <c r="AA134" i="1"/>
  <c r="Y134" i="1"/>
  <c r="W134" i="1"/>
  <c r="T134" i="1"/>
  <c r="O134" i="1"/>
  <c r="N134" i="1"/>
  <c r="AD133" i="1"/>
  <c r="AF133" i="1" s="1"/>
  <c r="AH133" i="1" s="1"/>
  <c r="AA133" i="1"/>
  <c r="Y133" i="1"/>
  <c r="W133" i="1"/>
  <c r="T133" i="1"/>
  <c r="O133" i="1"/>
  <c r="N133" i="1"/>
  <c r="AD132" i="1"/>
  <c r="AF132" i="1" s="1"/>
  <c r="AH132" i="1" s="1"/>
  <c r="AA132" i="1"/>
  <c r="Y132" i="1"/>
  <c r="W132" i="1"/>
  <c r="T132" i="1"/>
  <c r="O132" i="1"/>
  <c r="N132" i="1"/>
  <c r="AD131" i="1"/>
  <c r="AF131" i="1" s="1"/>
  <c r="AH131" i="1" s="1"/>
  <c r="AA131" i="1"/>
  <c r="Y131" i="1"/>
  <c r="W131" i="1"/>
  <c r="T131" i="1"/>
  <c r="O131" i="1"/>
  <c r="N131" i="1"/>
  <c r="AD130" i="1"/>
  <c r="AF130" i="1" s="1"/>
  <c r="AH130" i="1" s="1"/>
  <c r="AA130" i="1"/>
  <c r="Y130" i="1"/>
  <c r="W130" i="1"/>
  <c r="T130" i="1"/>
  <c r="O130" i="1"/>
  <c r="N130" i="1"/>
  <c r="AD129" i="1"/>
  <c r="AF129" i="1" s="1"/>
  <c r="AH129" i="1" s="1"/>
  <c r="AA129" i="1"/>
  <c r="Y129" i="1"/>
  <c r="W129" i="1"/>
  <c r="O129" i="1"/>
  <c r="N129" i="1"/>
  <c r="AD128" i="1"/>
  <c r="AF128" i="1" s="1"/>
  <c r="AH128" i="1" s="1"/>
  <c r="AA128" i="1"/>
  <c r="Y128" i="1"/>
  <c r="W128" i="1"/>
  <c r="T128" i="1"/>
  <c r="O128" i="1"/>
  <c r="N128" i="1"/>
  <c r="AD127" i="1"/>
  <c r="AF127" i="1" s="1"/>
  <c r="AH127" i="1" s="1"/>
  <c r="AA127" i="1"/>
  <c r="Y127" i="1"/>
  <c r="W127" i="1"/>
  <c r="T127" i="1"/>
  <c r="O127" i="1"/>
  <c r="N127" i="1"/>
  <c r="AD126" i="1"/>
  <c r="AF126" i="1" s="1"/>
  <c r="AH126" i="1" s="1"/>
  <c r="AA126" i="1"/>
  <c r="Y126" i="1"/>
  <c r="W126" i="1"/>
  <c r="T126" i="1"/>
  <c r="O126" i="1"/>
  <c r="N126" i="1"/>
  <c r="AD125" i="1"/>
  <c r="AF125" i="1" s="1"/>
  <c r="AH125" i="1" s="1"/>
  <c r="AA125" i="1"/>
  <c r="Y125" i="1"/>
  <c r="W125" i="1"/>
  <c r="T125" i="1"/>
  <c r="O125" i="1"/>
  <c r="N125" i="1"/>
  <c r="AC124" i="1"/>
  <c r="AE124" i="1" s="1"/>
  <c r="AG124" i="1" s="1"/>
  <c r="AA124" i="1"/>
  <c r="Y124" i="1"/>
  <c r="W124" i="1"/>
  <c r="T124" i="1"/>
  <c r="O124" i="1"/>
  <c r="N124" i="1"/>
  <c r="AD123" i="1"/>
  <c r="AF123" i="1" s="1"/>
  <c r="AH123" i="1" s="1"/>
  <c r="AA123" i="1"/>
  <c r="Y123" i="1"/>
  <c r="W123" i="1"/>
  <c r="T123" i="1"/>
  <c r="O123" i="1"/>
  <c r="N123" i="1"/>
  <c r="AD122" i="1"/>
  <c r="AF122" i="1" s="1"/>
  <c r="AH122" i="1" s="1"/>
  <c r="AA122" i="1"/>
  <c r="Y122" i="1"/>
  <c r="W122" i="1"/>
  <c r="T122" i="1"/>
  <c r="O122" i="1"/>
  <c r="N122" i="1"/>
  <c r="AD121" i="1"/>
  <c r="AF121" i="1" s="1"/>
  <c r="AH121" i="1" s="1"/>
  <c r="AA121" i="1"/>
  <c r="Y121" i="1"/>
  <c r="W121" i="1"/>
  <c r="O121" i="1"/>
  <c r="N121" i="1"/>
  <c r="AD120" i="1"/>
  <c r="AF120" i="1" s="1"/>
  <c r="AH120" i="1" s="1"/>
  <c r="AA120" i="1"/>
  <c r="Y120" i="1"/>
  <c r="W120" i="1"/>
  <c r="T120" i="1"/>
  <c r="O120" i="1"/>
  <c r="N120" i="1"/>
  <c r="AD119" i="1"/>
  <c r="AF119" i="1" s="1"/>
  <c r="AH119" i="1" s="1"/>
  <c r="AA119" i="1"/>
  <c r="Y119" i="1"/>
  <c r="W119" i="1"/>
  <c r="T119" i="1"/>
  <c r="O119" i="1"/>
  <c r="N119" i="1"/>
  <c r="AD118" i="1"/>
  <c r="AF118" i="1" s="1"/>
  <c r="AH118" i="1" s="1"/>
  <c r="AA118" i="1"/>
  <c r="Y118" i="1"/>
  <c r="W118" i="1"/>
  <c r="T118" i="1"/>
  <c r="O118" i="1"/>
  <c r="N118" i="1"/>
  <c r="AC117" i="1"/>
  <c r="AE117" i="1" s="1"/>
  <c r="AG117" i="1" s="1"/>
  <c r="AA117" i="1"/>
  <c r="Y117" i="1"/>
  <c r="W117" i="1"/>
  <c r="T117" i="1"/>
  <c r="O117" i="1"/>
  <c r="N117" i="1"/>
  <c r="AD116" i="1"/>
  <c r="AF116" i="1" s="1"/>
  <c r="AH116" i="1" s="1"/>
  <c r="AA116" i="1"/>
  <c r="Y116" i="1"/>
  <c r="W116" i="1"/>
  <c r="T116" i="1"/>
  <c r="O116" i="1"/>
  <c r="N116" i="1"/>
  <c r="AD115" i="1"/>
  <c r="AF115" i="1" s="1"/>
  <c r="AH115" i="1" s="1"/>
  <c r="AA115" i="1"/>
  <c r="Y115" i="1"/>
  <c r="W115" i="1"/>
  <c r="T115" i="1"/>
  <c r="O115" i="1"/>
  <c r="N115" i="1"/>
  <c r="AD114" i="1"/>
  <c r="AF114" i="1" s="1"/>
  <c r="AH114" i="1" s="1"/>
  <c r="AA114" i="1"/>
  <c r="Y114" i="1"/>
  <c r="W114" i="1"/>
  <c r="T114" i="1"/>
  <c r="O114" i="1"/>
  <c r="N114" i="1"/>
  <c r="AC113" i="1"/>
  <c r="AE113" i="1" s="1"/>
  <c r="AG113" i="1" s="1"/>
  <c r="AA113" i="1"/>
  <c r="Y113" i="1"/>
  <c r="W113" i="1"/>
  <c r="T113" i="1"/>
  <c r="O113" i="1"/>
  <c r="N113" i="1"/>
  <c r="AC112" i="1"/>
  <c r="AE112" i="1" s="1"/>
  <c r="AG112" i="1" s="1"/>
  <c r="AA112" i="1"/>
  <c r="Y112" i="1"/>
  <c r="W112" i="1"/>
  <c r="T112" i="1"/>
  <c r="O112" i="1"/>
  <c r="N112" i="1"/>
  <c r="AC111" i="1"/>
  <c r="AE111" i="1" s="1"/>
  <c r="AG111" i="1" s="1"/>
  <c r="AA111" i="1"/>
  <c r="Y111" i="1"/>
  <c r="W111" i="1"/>
  <c r="T111" i="1"/>
  <c r="O111" i="1"/>
  <c r="N111" i="1"/>
  <c r="AD110" i="1"/>
  <c r="AF110" i="1" s="1"/>
  <c r="AH110" i="1" s="1"/>
  <c r="AA110" i="1"/>
  <c r="Y110" i="1"/>
  <c r="W110" i="1"/>
  <c r="T110" i="1"/>
  <c r="O110" i="1"/>
  <c r="N110" i="1"/>
  <c r="AD109" i="1"/>
  <c r="AF109" i="1" s="1"/>
  <c r="AH109" i="1" s="1"/>
  <c r="AA109" i="1"/>
  <c r="Y109" i="1"/>
  <c r="W109" i="1"/>
  <c r="T109" i="1"/>
  <c r="O109" i="1"/>
  <c r="N109" i="1"/>
  <c r="AD108" i="1"/>
  <c r="AF108" i="1" s="1"/>
  <c r="AH108" i="1" s="1"/>
  <c r="AA108" i="1"/>
  <c r="Y108" i="1"/>
  <c r="W108" i="1"/>
  <c r="T108" i="1"/>
  <c r="O108" i="1"/>
  <c r="N108" i="1"/>
  <c r="AD107" i="1"/>
  <c r="AF107" i="1" s="1"/>
  <c r="AH107" i="1" s="1"/>
  <c r="AA107" i="1"/>
  <c r="Y107" i="1"/>
  <c r="W107" i="1"/>
  <c r="T107" i="1"/>
  <c r="O107" i="1"/>
  <c r="N107" i="1"/>
  <c r="AD106" i="1"/>
  <c r="AF106" i="1" s="1"/>
  <c r="AH106" i="1" s="1"/>
  <c r="AA106" i="1"/>
  <c r="Y106" i="1"/>
  <c r="W106" i="1"/>
  <c r="T106" i="1"/>
  <c r="O106" i="1"/>
  <c r="N106" i="1"/>
  <c r="AD105" i="1"/>
  <c r="AF105" i="1" s="1"/>
  <c r="AH105" i="1" s="1"/>
  <c r="AA105" i="1"/>
  <c r="Y105" i="1"/>
  <c r="W105" i="1"/>
  <c r="T105" i="1"/>
  <c r="O105" i="1"/>
  <c r="N105" i="1"/>
  <c r="AD104" i="1"/>
  <c r="AF104" i="1" s="1"/>
  <c r="AH104" i="1" s="1"/>
  <c r="AA104" i="1"/>
  <c r="Y104" i="1"/>
  <c r="W104" i="1"/>
  <c r="T104" i="1"/>
  <c r="O104" i="1"/>
  <c r="N104" i="1"/>
  <c r="AC103" i="1"/>
  <c r="AE103" i="1" s="1"/>
  <c r="AG103" i="1" s="1"/>
  <c r="AA103" i="1"/>
  <c r="Y103" i="1"/>
  <c r="W103" i="1"/>
  <c r="T103" i="1"/>
  <c r="O103" i="1"/>
  <c r="N103" i="1"/>
  <c r="AD102" i="1"/>
  <c r="AF102" i="1" s="1"/>
  <c r="AH102" i="1" s="1"/>
  <c r="AA102" i="1"/>
  <c r="Y102" i="1"/>
  <c r="W102" i="1"/>
  <c r="T102" i="1"/>
  <c r="O102" i="1"/>
  <c r="N102" i="1"/>
  <c r="AC101" i="1"/>
  <c r="AE101" i="1" s="1"/>
  <c r="AG101" i="1" s="1"/>
  <c r="AA101" i="1"/>
  <c r="Y101" i="1"/>
  <c r="W101" i="1"/>
  <c r="T101" i="1"/>
  <c r="O101" i="1"/>
  <c r="N101" i="1"/>
  <c r="AD100" i="1"/>
  <c r="AF100" i="1" s="1"/>
  <c r="AH100" i="1" s="1"/>
  <c r="AA100" i="1"/>
  <c r="Y100" i="1"/>
  <c r="W100" i="1"/>
  <c r="T100" i="1"/>
  <c r="O100" i="1"/>
  <c r="N100" i="1"/>
  <c r="AV99" i="1"/>
  <c r="AC99" i="1"/>
  <c r="AE99" i="1" s="1"/>
  <c r="AG99" i="1" s="1"/>
  <c r="AA99" i="1"/>
  <c r="Y99" i="1"/>
  <c r="W99" i="1"/>
  <c r="T99" i="1"/>
  <c r="O99" i="1"/>
  <c r="N99" i="1"/>
  <c r="AC98" i="1"/>
  <c r="AE98" i="1" s="1"/>
  <c r="AG98" i="1" s="1"/>
  <c r="AA98" i="1"/>
  <c r="Y98" i="1"/>
  <c r="W98" i="1"/>
  <c r="T98" i="1"/>
  <c r="O98" i="1"/>
  <c r="N98" i="1"/>
  <c r="AD97" i="1"/>
  <c r="AF97" i="1" s="1"/>
  <c r="AH97" i="1" s="1"/>
  <c r="AA97" i="1"/>
  <c r="Y97" i="1"/>
  <c r="W97" i="1"/>
  <c r="T97" i="1"/>
  <c r="O97" i="1"/>
  <c r="N97" i="1"/>
  <c r="AD96" i="1"/>
  <c r="AF96" i="1" s="1"/>
  <c r="AH96" i="1" s="1"/>
  <c r="AA96" i="1"/>
  <c r="Y96" i="1"/>
  <c r="W96" i="1"/>
  <c r="T96" i="1"/>
  <c r="O96" i="1"/>
  <c r="N96" i="1"/>
  <c r="AD95" i="1"/>
  <c r="AF95" i="1" s="1"/>
  <c r="AH95" i="1" s="1"/>
  <c r="AA95" i="1"/>
  <c r="Y95" i="1"/>
  <c r="W95" i="1"/>
  <c r="T95" i="1"/>
  <c r="O95" i="1"/>
  <c r="N95" i="1"/>
  <c r="AD94" i="1"/>
  <c r="AF94" i="1" s="1"/>
  <c r="AH94" i="1" s="1"/>
  <c r="AA94" i="1"/>
  <c r="Y94" i="1"/>
  <c r="W94" i="1"/>
  <c r="T94" i="1"/>
  <c r="O94" i="1"/>
  <c r="N94" i="1"/>
  <c r="AD93" i="1"/>
  <c r="AF93" i="1" s="1"/>
  <c r="AH93" i="1" s="1"/>
  <c r="AA93" i="1"/>
  <c r="Y93" i="1"/>
  <c r="W93" i="1"/>
  <c r="T93" i="1"/>
  <c r="O93" i="1"/>
  <c r="N93" i="1"/>
  <c r="AC92" i="1"/>
  <c r="AE92" i="1" s="1"/>
  <c r="AG92" i="1" s="1"/>
  <c r="AA92" i="1"/>
  <c r="Y92" i="1"/>
  <c r="W92" i="1"/>
  <c r="T92" i="1"/>
  <c r="O92" i="1"/>
  <c r="N92" i="1"/>
  <c r="AD91" i="1"/>
  <c r="AF91" i="1" s="1"/>
  <c r="AH91" i="1" s="1"/>
  <c r="AA91" i="1"/>
  <c r="Y91" i="1"/>
  <c r="W91" i="1"/>
  <c r="T91" i="1"/>
  <c r="O91" i="1"/>
  <c r="N91" i="1"/>
  <c r="AD90" i="1"/>
  <c r="AF90" i="1" s="1"/>
  <c r="AH90" i="1" s="1"/>
  <c r="AA90" i="1"/>
  <c r="Y90" i="1"/>
  <c r="W90" i="1"/>
  <c r="T90" i="1"/>
  <c r="O90" i="1"/>
  <c r="N90" i="1"/>
  <c r="AC89" i="1"/>
  <c r="AE89" i="1" s="1"/>
  <c r="AG89" i="1" s="1"/>
  <c r="AA89" i="1"/>
  <c r="Y89" i="1"/>
  <c r="W89" i="1"/>
  <c r="T89" i="1"/>
  <c r="O89" i="1"/>
  <c r="N89" i="1"/>
  <c r="AD88" i="1"/>
  <c r="AF88" i="1" s="1"/>
  <c r="AH88" i="1" s="1"/>
  <c r="AA88" i="1"/>
  <c r="Y88" i="1"/>
  <c r="W88" i="1"/>
  <c r="T88" i="1"/>
  <c r="O88" i="1"/>
  <c r="N88" i="1"/>
  <c r="AD87" i="1"/>
  <c r="AF87" i="1" s="1"/>
  <c r="AH87" i="1" s="1"/>
  <c r="AA87" i="1"/>
  <c r="Y87" i="1"/>
  <c r="W87" i="1"/>
  <c r="T87" i="1"/>
  <c r="O87" i="1"/>
  <c r="N87" i="1"/>
  <c r="AD86" i="1"/>
  <c r="AF86" i="1" s="1"/>
  <c r="AH86" i="1" s="1"/>
  <c r="AA86" i="1"/>
  <c r="Y86" i="1"/>
  <c r="W86" i="1"/>
  <c r="T86" i="1"/>
  <c r="O86" i="1"/>
  <c r="N86" i="1"/>
  <c r="AD85" i="1"/>
  <c r="AF85" i="1" s="1"/>
  <c r="AH85" i="1" s="1"/>
  <c r="AC85" i="1"/>
  <c r="AE85" i="1" s="1"/>
  <c r="AG85" i="1" s="1"/>
  <c r="O85" i="1"/>
  <c r="N85" i="1"/>
  <c r="AC84" i="1"/>
  <c r="AE84" i="1" s="1"/>
  <c r="AG84" i="1" s="1"/>
  <c r="AA84" i="1"/>
  <c r="Y84" i="1"/>
  <c r="W84" i="1"/>
  <c r="T84" i="1"/>
  <c r="O84" i="1"/>
  <c r="N84" i="1"/>
  <c r="AD83" i="1"/>
  <c r="AF83" i="1" s="1"/>
  <c r="AH83" i="1" s="1"/>
  <c r="AA83" i="1"/>
  <c r="Y83" i="1"/>
  <c r="W83" i="1"/>
  <c r="T83" i="1"/>
  <c r="O83" i="1"/>
  <c r="N83" i="1"/>
  <c r="AC82" i="1"/>
  <c r="AE82" i="1" s="1"/>
  <c r="AG82" i="1" s="1"/>
  <c r="AA82" i="1"/>
  <c r="Y82" i="1"/>
  <c r="W82" i="1"/>
  <c r="T82" i="1"/>
  <c r="O82" i="1"/>
  <c r="N82" i="1"/>
  <c r="AC81" i="1"/>
  <c r="AE81" i="1" s="1"/>
  <c r="AG81" i="1" s="1"/>
  <c r="AA81" i="1"/>
  <c r="Y81" i="1"/>
  <c r="W81" i="1"/>
  <c r="T81" i="1"/>
  <c r="O81" i="1"/>
  <c r="N81" i="1"/>
  <c r="AD80" i="1"/>
  <c r="AF80" i="1" s="1"/>
  <c r="AH80" i="1" s="1"/>
  <c r="AA80" i="1"/>
  <c r="Y80" i="1"/>
  <c r="W80" i="1"/>
  <c r="T80" i="1"/>
  <c r="O80" i="1"/>
  <c r="N80" i="1"/>
  <c r="AD79" i="1"/>
  <c r="AF79" i="1" s="1"/>
  <c r="AH79" i="1" s="1"/>
  <c r="AA79" i="1"/>
  <c r="Y79" i="1"/>
  <c r="W79" i="1"/>
  <c r="T79" i="1"/>
  <c r="O79" i="1"/>
  <c r="N79" i="1"/>
  <c r="AD78" i="1"/>
  <c r="AF78" i="1" s="1"/>
  <c r="AH78" i="1" s="1"/>
  <c r="AA78" i="1"/>
  <c r="Y78" i="1"/>
  <c r="W78" i="1"/>
  <c r="T78" i="1"/>
  <c r="O78" i="1"/>
  <c r="N78" i="1"/>
  <c r="AD77" i="1"/>
  <c r="AF77" i="1" s="1"/>
  <c r="AH77" i="1" s="1"/>
  <c r="AA77" i="1"/>
  <c r="Y77" i="1"/>
  <c r="W77" i="1"/>
  <c r="T77" i="1"/>
  <c r="O77" i="1"/>
  <c r="N77" i="1"/>
  <c r="AD76" i="1"/>
  <c r="AF76" i="1" s="1"/>
  <c r="AH76" i="1" s="1"/>
  <c r="AA76" i="1"/>
  <c r="Y76" i="1"/>
  <c r="W76" i="1"/>
  <c r="T76" i="1"/>
  <c r="O76" i="1"/>
  <c r="N76" i="1"/>
  <c r="AD75" i="1"/>
  <c r="AF75" i="1" s="1"/>
  <c r="AH75" i="1" s="1"/>
  <c r="AA75" i="1"/>
  <c r="Y75" i="1"/>
  <c r="W75" i="1"/>
  <c r="T75" i="1"/>
  <c r="O75" i="1"/>
  <c r="N75" i="1"/>
  <c r="AD74" i="1"/>
  <c r="AF74" i="1" s="1"/>
  <c r="AH74" i="1" s="1"/>
  <c r="AA74" i="1"/>
  <c r="Y74" i="1"/>
  <c r="W74" i="1"/>
  <c r="T74" i="1"/>
  <c r="O74" i="1"/>
  <c r="N74" i="1"/>
  <c r="AD73" i="1"/>
  <c r="AF73" i="1" s="1"/>
  <c r="AH73" i="1" s="1"/>
  <c r="AA73" i="1"/>
  <c r="Y73" i="1"/>
  <c r="W73" i="1"/>
  <c r="T73" i="1"/>
  <c r="O73" i="1"/>
  <c r="N73" i="1"/>
  <c r="AD72" i="1"/>
  <c r="AF72" i="1" s="1"/>
  <c r="AH72" i="1" s="1"/>
  <c r="AA72" i="1"/>
  <c r="Y72" i="1"/>
  <c r="W72" i="1"/>
  <c r="T72" i="1"/>
  <c r="O72" i="1"/>
  <c r="N72" i="1"/>
  <c r="AD71" i="1"/>
  <c r="AF71" i="1" s="1"/>
  <c r="AH71" i="1" s="1"/>
  <c r="AJ71" i="1" s="1"/>
  <c r="AA71" i="1"/>
  <c r="Y71" i="1"/>
  <c r="W71" i="1"/>
  <c r="T71" i="1"/>
  <c r="P71" i="1"/>
  <c r="AD70" i="1"/>
  <c r="AF70" i="1" s="1"/>
  <c r="AH70" i="1" s="1"/>
  <c r="AA70" i="1"/>
  <c r="Y70" i="1"/>
  <c r="W70" i="1"/>
  <c r="T70" i="1"/>
  <c r="O70" i="1"/>
  <c r="N70" i="1"/>
  <c r="AD69" i="1"/>
  <c r="AF69" i="1" s="1"/>
  <c r="AH69" i="1" s="1"/>
  <c r="AA69" i="1"/>
  <c r="Y69" i="1"/>
  <c r="W69" i="1"/>
  <c r="T69" i="1"/>
  <c r="O69" i="1"/>
  <c r="N69" i="1"/>
  <c r="AD68" i="1"/>
  <c r="AF68" i="1" s="1"/>
  <c r="AH68" i="1" s="1"/>
  <c r="AA68" i="1"/>
  <c r="Y68" i="1"/>
  <c r="W68" i="1"/>
  <c r="T68" i="1"/>
  <c r="O68" i="1"/>
  <c r="N68" i="1"/>
  <c r="AD67" i="1"/>
  <c r="AF67" i="1" s="1"/>
  <c r="AH67" i="1" s="1"/>
  <c r="AA67" i="1"/>
  <c r="Y67" i="1"/>
  <c r="W67" i="1"/>
  <c r="T67" i="1"/>
  <c r="O67" i="1"/>
  <c r="N67" i="1"/>
  <c r="AD66" i="1"/>
  <c r="AF66" i="1" s="1"/>
  <c r="AH66" i="1" s="1"/>
  <c r="AA66" i="1"/>
  <c r="Y66" i="1"/>
  <c r="W66" i="1"/>
  <c r="T66" i="1"/>
  <c r="O66" i="1"/>
  <c r="N66" i="1"/>
  <c r="AD65" i="1"/>
  <c r="AF65" i="1" s="1"/>
  <c r="AH65" i="1" s="1"/>
  <c r="AA65" i="1"/>
  <c r="Y65" i="1"/>
  <c r="W65" i="1"/>
  <c r="T65" i="1"/>
  <c r="O65" i="1"/>
  <c r="N65" i="1"/>
  <c r="AD64" i="1"/>
  <c r="AF64" i="1" s="1"/>
  <c r="AH64" i="1" s="1"/>
  <c r="AA64" i="1"/>
  <c r="Y64" i="1"/>
  <c r="W64" i="1"/>
  <c r="T64" i="1"/>
  <c r="O64" i="1"/>
  <c r="N64" i="1"/>
  <c r="AD63" i="1"/>
  <c r="AF63" i="1" s="1"/>
  <c r="AH63" i="1" s="1"/>
  <c r="AA63" i="1"/>
  <c r="Y63" i="1"/>
  <c r="W63" i="1"/>
  <c r="T63" i="1"/>
  <c r="O63" i="1"/>
  <c r="N63" i="1"/>
  <c r="AC62" i="1"/>
  <c r="AE62" i="1" s="1"/>
  <c r="AG62" i="1" s="1"/>
  <c r="AA62" i="1"/>
  <c r="Y62" i="1"/>
  <c r="W62" i="1"/>
  <c r="T62" i="1"/>
  <c r="O62" i="1"/>
  <c r="N62" i="1"/>
  <c r="AD61" i="1"/>
  <c r="AF61" i="1" s="1"/>
  <c r="AH61" i="1" s="1"/>
  <c r="AA61" i="1"/>
  <c r="Y61" i="1"/>
  <c r="W61" i="1"/>
  <c r="T61" i="1"/>
  <c r="O61" i="1"/>
  <c r="N61" i="1"/>
  <c r="AD60" i="1"/>
  <c r="AF60" i="1" s="1"/>
  <c r="AH60" i="1" s="1"/>
  <c r="AA60" i="1"/>
  <c r="Y60" i="1"/>
  <c r="W60" i="1"/>
  <c r="T60" i="1"/>
  <c r="O60" i="1"/>
  <c r="N60" i="1"/>
  <c r="AD59" i="1"/>
  <c r="AF59" i="1" s="1"/>
  <c r="AH59" i="1" s="1"/>
  <c r="AA59" i="1"/>
  <c r="Y59" i="1"/>
  <c r="W59" i="1"/>
  <c r="T59" i="1"/>
  <c r="O59" i="1"/>
  <c r="N59" i="1"/>
  <c r="AD58" i="1"/>
  <c r="AF58" i="1" s="1"/>
  <c r="AH58" i="1" s="1"/>
  <c r="AA58" i="1"/>
  <c r="Y58" i="1"/>
  <c r="W58" i="1"/>
  <c r="T58" i="1"/>
  <c r="O58" i="1"/>
  <c r="N58" i="1"/>
  <c r="AC57" i="1"/>
  <c r="AE57" i="1" s="1"/>
  <c r="AG57" i="1" s="1"/>
  <c r="AI57" i="1" s="1"/>
  <c r="AA57" i="1"/>
  <c r="Y57" i="1"/>
  <c r="W57" i="1"/>
  <c r="T57" i="1"/>
  <c r="P57" i="1"/>
  <c r="AD56" i="1"/>
  <c r="AF56" i="1" s="1"/>
  <c r="AH56" i="1" s="1"/>
  <c r="AA56" i="1"/>
  <c r="Y56" i="1"/>
  <c r="W56" i="1"/>
  <c r="T56" i="1"/>
  <c r="O56" i="1"/>
  <c r="N56" i="1"/>
  <c r="AD55" i="1"/>
  <c r="AF55" i="1" s="1"/>
  <c r="AH55" i="1" s="1"/>
  <c r="AA55" i="1"/>
  <c r="Y55" i="1"/>
  <c r="W55" i="1"/>
  <c r="T55" i="1"/>
  <c r="O55" i="1"/>
  <c r="N55" i="1"/>
  <c r="P132" i="1" l="1"/>
  <c r="Q132" i="1" s="1"/>
  <c r="R132" i="1" s="1"/>
  <c r="AJ65" i="1"/>
  <c r="AM65" i="1" s="1"/>
  <c r="AJ110" i="1"/>
  <c r="AJ118" i="1"/>
  <c r="AI170" i="1"/>
  <c r="AI148" i="1"/>
  <c r="P77" i="1"/>
  <c r="Q77" i="1" s="1"/>
  <c r="R77" i="1" s="1"/>
  <c r="P165" i="1"/>
  <c r="Q165" i="1" s="1"/>
  <c r="R165" i="1" s="1"/>
  <c r="P166" i="1"/>
  <c r="Q166" i="1" s="1"/>
  <c r="R166" i="1" s="1"/>
  <c r="P170" i="1"/>
  <c r="Q170" i="1" s="1"/>
  <c r="R170" i="1" s="1"/>
  <c r="AJ171" i="1"/>
  <c r="P174" i="1"/>
  <c r="Q174" i="1" s="1"/>
  <c r="R174" i="1" s="1"/>
  <c r="AJ214" i="1"/>
  <c r="AM214" i="1" s="1"/>
  <c r="AJ77" i="1"/>
  <c r="AM77" i="1" s="1"/>
  <c r="P196" i="1"/>
  <c r="Q196" i="1" s="1"/>
  <c r="R196" i="1" s="1"/>
  <c r="AJ204" i="1"/>
  <c r="AM204" i="1" s="1"/>
  <c r="P206" i="1"/>
  <c r="Q206" i="1" s="1"/>
  <c r="R206" i="1" s="1"/>
  <c r="P210" i="1"/>
  <c r="Q210" i="1" s="1"/>
  <c r="R210" i="1" s="1"/>
  <c r="AJ212" i="1"/>
  <c r="P217" i="1"/>
  <c r="Q217" i="1" s="1"/>
  <c r="R217" i="1" s="1"/>
  <c r="AI194" i="1"/>
  <c r="P74" i="1"/>
  <c r="Q74" i="1" s="1"/>
  <c r="R74" i="1" s="1"/>
  <c r="P135" i="1"/>
  <c r="Q135" i="1" s="1"/>
  <c r="R135" i="1" s="1"/>
  <c r="P146" i="1"/>
  <c r="Q146" i="1" s="1"/>
  <c r="R146" i="1" s="1"/>
  <c r="AJ180" i="1"/>
  <c r="AJ189" i="1"/>
  <c r="P191" i="1"/>
  <c r="Q191" i="1" s="1"/>
  <c r="R191" i="1" s="1"/>
  <c r="AJ193" i="1"/>
  <c r="AJ63" i="1"/>
  <c r="AM63" i="1" s="1"/>
  <c r="AJ74" i="1"/>
  <c r="AM74" i="1" s="1"/>
  <c r="AJ143" i="1"/>
  <c r="AM143" i="1" s="1"/>
  <c r="AJ160" i="1"/>
  <c r="AM160" i="1" s="1"/>
  <c r="P190" i="1"/>
  <c r="Q190" i="1" s="1"/>
  <c r="R190" i="1" s="1"/>
  <c r="AJ191" i="1"/>
  <c r="P194" i="1"/>
  <c r="Q194" i="1" s="1"/>
  <c r="R194" i="1" s="1"/>
  <c r="AJ79" i="1"/>
  <c r="AJ149" i="1"/>
  <c r="AJ165" i="1"/>
  <c r="AJ173" i="1"/>
  <c r="AJ198" i="1"/>
  <c r="P95" i="1"/>
  <c r="Q95" i="1" s="1"/>
  <c r="R95" i="1" s="1"/>
  <c r="AJ100" i="1"/>
  <c r="AJ119" i="1"/>
  <c r="AM119" i="1" s="1"/>
  <c r="AJ123" i="1"/>
  <c r="P127" i="1"/>
  <c r="Q127" i="1" s="1"/>
  <c r="R127" i="1" s="1"/>
  <c r="AJ128" i="1"/>
  <c r="AC147" i="1"/>
  <c r="AE147" i="1" s="1"/>
  <c r="AG147" i="1" s="1"/>
  <c r="AI147" i="1" s="1"/>
  <c r="AJ147" i="1"/>
  <c r="AM147" i="1" s="1"/>
  <c r="AD148" i="1"/>
  <c r="AF148" i="1" s="1"/>
  <c r="AH148" i="1" s="1"/>
  <c r="AJ148" i="1" s="1"/>
  <c r="AD153" i="1"/>
  <c r="AF153" i="1" s="1"/>
  <c r="AH153" i="1" s="1"/>
  <c r="AJ153" i="1" s="1"/>
  <c r="AM153" i="1" s="1"/>
  <c r="P160" i="1"/>
  <c r="Q160" i="1" s="1"/>
  <c r="R160" i="1" s="1"/>
  <c r="AJ163" i="1"/>
  <c r="P176" i="1"/>
  <c r="Q176" i="1" s="1"/>
  <c r="R176" i="1" s="1"/>
  <c r="P179" i="1"/>
  <c r="Q179" i="1" s="1"/>
  <c r="R179" i="1" s="1"/>
  <c r="P180" i="1"/>
  <c r="Q180" i="1" s="1"/>
  <c r="R180" i="1" s="1"/>
  <c r="P205" i="1"/>
  <c r="Q205" i="1" s="1"/>
  <c r="R205" i="1" s="1"/>
  <c r="P221" i="1"/>
  <c r="Q221" i="1" s="1"/>
  <c r="R221" i="1" s="1"/>
  <c r="P66" i="1"/>
  <c r="Q66" i="1" s="1"/>
  <c r="R66" i="1" s="1"/>
  <c r="AJ187" i="1"/>
  <c r="AC189" i="1"/>
  <c r="AE189" i="1" s="1"/>
  <c r="AG189" i="1" s="1"/>
  <c r="AI189" i="1" s="1"/>
  <c r="AI202" i="1"/>
  <c r="AJ225" i="1"/>
  <c r="AM225" i="1" s="1"/>
  <c r="AI62" i="1"/>
  <c r="AL62" i="1" s="1"/>
  <c r="AJ95" i="1"/>
  <c r="P100" i="1"/>
  <c r="Q100" i="1" s="1"/>
  <c r="R100" i="1" s="1"/>
  <c r="AJ102" i="1"/>
  <c r="AM102" i="1" s="1"/>
  <c r="P119" i="1"/>
  <c r="Q119" i="1" s="1"/>
  <c r="R119" i="1" s="1"/>
  <c r="AJ125" i="1"/>
  <c r="P128" i="1"/>
  <c r="Q128" i="1" s="1"/>
  <c r="R128" i="1" s="1"/>
  <c r="AJ129" i="1"/>
  <c r="P140" i="1"/>
  <c r="Q140" i="1" s="1"/>
  <c r="R140" i="1" s="1"/>
  <c r="P144" i="1"/>
  <c r="Q144" i="1" s="1"/>
  <c r="R144" i="1" s="1"/>
  <c r="AJ157" i="1"/>
  <c r="AM157" i="1" s="1"/>
  <c r="AC175" i="1"/>
  <c r="AE175" i="1" s="1"/>
  <c r="AG175" i="1" s="1"/>
  <c r="AI175" i="1" s="1"/>
  <c r="AJ175" i="1"/>
  <c r="AJ179" i="1"/>
  <c r="AJ205" i="1"/>
  <c r="AM205" i="1" s="1"/>
  <c r="P208" i="1"/>
  <c r="Q208" i="1" s="1"/>
  <c r="R208" i="1" s="1"/>
  <c r="AJ213" i="1"/>
  <c r="AM213" i="1" s="1"/>
  <c r="AC56" i="1"/>
  <c r="AE56" i="1" s="1"/>
  <c r="AG56" i="1" s="1"/>
  <c r="AI56" i="1" s="1"/>
  <c r="AL56" i="1" s="1"/>
  <c r="AJ56" i="1"/>
  <c r="AM56" i="1" s="1"/>
  <c r="AJ60" i="1"/>
  <c r="AM60" i="1" s="1"/>
  <c r="P63" i="1"/>
  <c r="Q63" i="1" s="1"/>
  <c r="R63" i="1" s="1"/>
  <c r="AJ73" i="1"/>
  <c r="AM73" i="1" s="1"/>
  <c r="AJ78" i="1"/>
  <c r="AM78" i="1" s="1"/>
  <c r="P81" i="1"/>
  <c r="Q81" i="1" s="1"/>
  <c r="R81" i="1" s="1"/>
  <c r="P101" i="1"/>
  <c r="Q101" i="1" s="1"/>
  <c r="R101" i="1" s="1"/>
  <c r="P113" i="1"/>
  <c r="Q113" i="1" s="1"/>
  <c r="R113" i="1" s="1"/>
  <c r="P117" i="1"/>
  <c r="Q117" i="1" s="1"/>
  <c r="R117" i="1" s="1"/>
  <c r="P122" i="1"/>
  <c r="Q122" i="1" s="1"/>
  <c r="R122" i="1" s="1"/>
  <c r="P131" i="1"/>
  <c r="Q131" i="1" s="1"/>
  <c r="R131" i="1" s="1"/>
  <c r="P136" i="1"/>
  <c r="Q136" i="1" s="1"/>
  <c r="R136" i="1" s="1"/>
  <c r="P162" i="1"/>
  <c r="Q162" i="1" s="1"/>
  <c r="R162" i="1" s="1"/>
  <c r="AJ172" i="1"/>
  <c r="AJ174" i="1"/>
  <c r="P182" i="1"/>
  <c r="Q182" i="1" s="1"/>
  <c r="R182" i="1" s="1"/>
  <c r="AJ183" i="1"/>
  <c r="P199" i="1"/>
  <c r="Q199" i="1" s="1"/>
  <c r="R199" i="1" s="1"/>
  <c r="P204" i="1"/>
  <c r="Q204" i="1" s="1"/>
  <c r="R204" i="1" s="1"/>
  <c r="P213" i="1"/>
  <c r="Q213" i="1" s="1"/>
  <c r="R213" i="1" s="1"/>
  <c r="AJ218" i="1"/>
  <c r="AM218" i="1" s="1"/>
  <c r="AC72" i="1"/>
  <c r="AE72" i="1" s="1"/>
  <c r="AG72" i="1" s="1"/>
  <c r="AI103" i="1"/>
  <c r="AL103" i="1" s="1"/>
  <c r="AC119" i="1"/>
  <c r="AE119" i="1" s="1"/>
  <c r="AG119" i="1" s="1"/>
  <c r="AI119" i="1" s="1"/>
  <c r="AL119" i="1" s="1"/>
  <c r="AJ120" i="1"/>
  <c r="P198" i="1"/>
  <c r="Q198" i="1" s="1"/>
  <c r="R198" i="1" s="1"/>
  <c r="AJ206" i="1"/>
  <c r="P73" i="1"/>
  <c r="Q73" i="1" s="1"/>
  <c r="R73" i="1" s="1"/>
  <c r="P78" i="1"/>
  <c r="Q78" i="1" s="1"/>
  <c r="R78" i="1" s="1"/>
  <c r="AI113" i="1"/>
  <c r="P115" i="1"/>
  <c r="Q115" i="1" s="1"/>
  <c r="R115" i="1" s="1"/>
  <c r="AJ122" i="1"/>
  <c r="P139" i="1"/>
  <c r="Q139" i="1" s="1"/>
  <c r="R139" i="1" s="1"/>
  <c r="P161" i="1"/>
  <c r="Q161" i="1" s="1"/>
  <c r="R161" i="1" s="1"/>
  <c r="AC181" i="1"/>
  <c r="AE181" i="1" s="1"/>
  <c r="AG181" i="1" s="1"/>
  <c r="AI181" i="1" s="1"/>
  <c r="AJ181" i="1"/>
  <c r="P192" i="1"/>
  <c r="Q192" i="1" s="1"/>
  <c r="R192" i="1" s="1"/>
  <c r="P201" i="1"/>
  <c r="Q201" i="1" s="1"/>
  <c r="R201" i="1" s="1"/>
  <c r="P215" i="1"/>
  <c r="Q215" i="1" s="1"/>
  <c r="R215" i="1" s="1"/>
  <c r="P218" i="1"/>
  <c r="Q218" i="1" s="1"/>
  <c r="R218" i="1" s="1"/>
  <c r="AJ59" i="1"/>
  <c r="AM59" i="1" s="1"/>
  <c r="AI85" i="1"/>
  <c r="AC55" i="1"/>
  <c r="AE55" i="1" s="1"/>
  <c r="AG55" i="1" s="1"/>
  <c r="AI55" i="1" s="1"/>
  <c r="AJ55" i="1"/>
  <c r="AM55" i="1" s="1"/>
  <c r="P62" i="1"/>
  <c r="Q62" i="1" s="1"/>
  <c r="R62" i="1" s="1"/>
  <c r="AC64" i="1"/>
  <c r="AE64" i="1" s="1"/>
  <c r="AG64" i="1" s="1"/>
  <c r="AI64" i="1" s="1"/>
  <c r="AL64" i="1" s="1"/>
  <c r="AJ64" i="1"/>
  <c r="AM64" i="1" s="1"/>
  <c r="P67" i="1"/>
  <c r="Q67" i="1" s="1"/>
  <c r="R67" i="1" s="1"/>
  <c r="AC70" i="1"/>
  <c r="AE70" i="1" s="1"/>
  <c r="AG70" i="1" s="1"/>
  <c r="AI70" i="1" s="1"/>
  <c r="AJ70" i="1"/>
  <c r="P72" i="1"/>
  <c r="Q72" i="1" s="1"/>
  <c r="R72" i="1" s="1"/>
  <c r="AJ75" i="1"/>
  <c r="AM75" i="1" s="1"/>
  <c r="P103" i="1"/>
  <c r="Q103" i="1" s="1"/>
  <c r="R103" i="1" s="1"/>
  <c r="AJ108" i="1"/>
  <c r="AM108" i="1" s="1"/>
  <c r="P121" i="1"/>
  <c r="Q121" i="1" s="1"/>
  <c r="R121" i="1" s="1"/>
  <c r="AJ159" i="1"/>
  <c r="AM159" i="1" s="1"/>
  <c r="P55" i="1"/>
  <c r="Q55" i="1" s="1"/>
  <c r="R55" i="1" s="1"/>
  <c r="AD57" i="1"/>
  <c r="AF57" i="1" s="1"/>
  <c r="AH57" i="1" s="1"/>
  <c r="AJ57" i="1" s="1"/>
  <c r="AK57" i="1" s="1"/>
  <c r="P59" i="1"/>
  <c r="Q59" i="1" s="1"/>
  <c r="R59" i="1" s="1"/>
  <c r="AI92" i="1"/>
  <c r="AL92" i="1" s="1"/>
  <c r="AC125" i="1"/>
  <c r="AE125" i="1" s="1"/>
  <c r="AG125" i="1" s="1"/>
  <c r="AI125" i="1" s="1"/>
  <c r="AJ126" i="1"/>
  <c r="AC76" i="1"/>
  <c r="AE76" i="1" s="1"/>
  <c r="AG76" i="1" s="1"/>
  <c r="AI76" i="1" s="1"/>
  <c r="AJ76" i="1"/>
  <c r="AM76" i="1" s="1"/>
  <c r="P79" i="1"/>
  <c r="Q79" i="1" s="1"/>
  <c r="R79" i="1" s="1"/>
  <c r="P80" i="1"/>
  <c r="Q80" i="1" s="1"/>
  <c r="R80" i="1" s="1"/>
  <c r="AC91" i="1"/>
  <c r="AE91" i="1" s="1"/>
  <c r="AG91" i="1" s="1"/>
  <c r="AI91" i="1" s="1"/>
  <c r="AL91" i="1" s="1"/>
  <c r="AJ91" i="1"/>
  <c r="AM91" i="1" s="1"/>
  <c r="P99" i="1"/>
  <c r="Q99" i="1" s="1"/>
  <c r="R99" i="1" s="1"/>
  <c r="AD101" i="1"/>
  <c r="AF101" i="1" s="1"/>
  <c r="AH101" i="1" s="1"/>
  <c r="AJ101" i="1" s="1"/>
  <c r="AM101" i="1" s="1"/>
  <c r="AJ109" i="1"/>
  <c r="AM109" i="1" s="1"/>
  <c r="P111" i="1"/>
  <c r="Q111" i="1" s="1"/>
  <c r="R111" i="1" s="1"/>
  <c r="AJ114" i="1"/>
  <c r="P118" i="1"/>
  <c r="Q118" i="1" s="1"/>
  <c r="R118" i="1" s="1"/>
  <c r="P143" i="1"/>
  <c r="Q143" i="1" s="1"/>
  <c r="R143" i="1" s="1"/>
  <c r="AJ145" i="1"/>
  <c r="AM145" i="1" s="1"/>
  <c r="P150" i="1"/>
  <c r="Q150" i="1" s="1"/>
  <c r="R150" i="1" s="1"/>
  <c r="AJ152" i="1"/>
  <c r="AM152" i="1" s="1"/>
  <c r="AI155" i="1"/>
  <c r="P158" i="1"/>
  <c r="Q158" i="1" s="1"/>
  <c r="R158" i="1" s="1"/>
  <c r="AC162" i="1"/>
  <c r="AE162" i="1" s="1"/>
  <c r="AG162" i="1" s="1"/>
  <c r="AI162" i="1" s="1"/>
  <c r="AL162" i="1" s="1"/>
  <c r="P164" i="1"/>
  <c r="Q164" i="1" s="1"/>
  <c r="R164" i="1" s="1"/>
  <c r="P173" i="1"/>
  <c r="Q173" i="1" s="1"/>
  <c r="R173" i="1" s="1"/>
  <c r="AC174" i="1"/>
  <c r="AE174" i="1" s="1"/>
  <c r="AG174" i="1" s="1"/>
  <c r="AI174" i="1" s="1"/>
  <c r="AJ178" i="1"/>
  <c r="P184" i="1"/>
  <c r="Q184" i="1" s="1"/>
  <c r="R184" i="1" s="1"/>
  <c r="AC188" i="1"/>
  <c r="AE188" i="1" s="1"/>
  <c r="AG188" i="1" s="1"/>
  <c r="AI188" i="1" s="1"/>
  <c r="AJ188" i="1"/>
  <c r="AJ203" i="1"/>
  <c r="AM203" i="1" s="1"/>
  <c r="AJ166" i="1"/>
  <c r="AJ167" i="1"/>
  <c r="AJ168" i="1"/>
  <c r="AD177" i="1"/>
  <c r="AF177" i="1" s="1"/>
  <c r="AH177" i="1" s="1"/>
  <c r="AJ177" i="1" s="1"/>
  <c r="AI177" i="1"/>
  <c r="AC193" i="1"/>
  <c r="AE193" i="1" s="1"/>
  <c r="AG193" i="1" s="1"/>
  <c r="AI193" i="1" s="1"/>
  <c r="AJ195" i="1"/>
  <c r="AJ196" i="1"/>
  <c r="AD202" i="1"/>
  <c r="AF202" i="1" s="1"/>
  <c r="AH202" i="1" s="1"/>
  <c r="AJ202" i="1" s="1"/>
  <c r="AJ220" i="1"/>
  <c r="AJ221" i="1"/>
  <c r="AC225" i="1"/>
  <c r="AE225" i="1" s="1"/>
  <c r="AG225" i="1" s="1"/>
  <c r="AI225" i="1" s="1"/>
  <c r="AL225" i="1" s="1"/>
  <c r="AJ72" i="1"/>
  <c r="AM72" i="1" s="1"/>
  <c r="P75" i="1"/>
  <c r="Q75" i="1" s="1"/>
  <c r="R75" i="1" s="1"/>
  <c r="P76" i="1"/>
  <c r="Q76" i="1" s="1"/>
  <c r="R76" i="1" s="1"/>
  <c r="AC80" i="1"/>
  <c r="AE80" i="1" s="1"/>
  <c r="AG80" i="1" s="1"/>
  <c r="AI80" i="1" s="1"/>
  <c r="AJ80" i="1"/>
  <c r="AD84" i="1"/>
  <c r="AF84" i="1" s="1"/>
  <c r="AH84" i="1" s="1"/>
  <c r="AJ84" i="1" s="1"/>
  <c r="AI84" i="1"/>
  <c r="AJ85" i="1"/>
  <c r="AI89" i="1"/>
  <c r="AL89" i="1" s="1"/>
  <c r="AC94" i="1"/>
  <c r="AE94" i="1" s="1"/>
  <c r="AG94" i="1" s="1"/>
  <c r="AI94" i="1" s="1"/>
  <c r="AJ94" i="1"/>
  <c r="AM94" i="1" s="1"/>
  <c r="P96" i="1"/>
  <c r="Q96" i="1" s="1"/>
  <c r="R96" i="1" s="1"/>
  <c r="AJ104" i="1"/>
  <c r="AM104" i="1" s="1"/>
  <c r="P106" i="1"/>
  <c r="Q106" i="1" s="1"/>
  <c r="R106" i="1" s="1"/>
  <c r="P107" i="1"/>
  <c r="Q107" i="1" s="1"/>
  <c r="R107" i="1" s="1"/>
  <c r="P108" i="1"/>
  <c r="Q108" i="1" s="1"/>
  <c r="R108" i="1" s="1"/>
  <c r="P109" i="1"/>
  <c r="Q109" i="1" s="1"/>
  <c r="R109" i="1" s="1"/>
  <c r="AD113" i="1"/>
  <c r="AF113" i="1" s="1"/>
  <c r="AH113" i="1" s="1"/>
  <c r="AJ113" i="1" s="1"/>
  <c r="P114" i="1"/>
  <c r="Q114" i="1" s="1"/>
  <c r="R114" i="1" s="1"/>
  <c r="AJ116" i="1"/>
  <c r="AJ121" i="1"/>
  <c r="AM121" i="1" s="1"/>
  <c r="P125" i="1"/>
  <c r="Q125" i="1" s="1"/>
  <c r="R125" i="1" s="1"/>
  <c r="AJ127" i="1"/>
  <c r="AC144" i="1"/>
  <c r="AE144" i="1" s="1"/>
  <c r="AG144" i="1" s="1"/>
  <c r="AI144" i="1" s="1"/>
  <c r="AL144" i="1" s="1"/>
  <c r="AJ144" i="1"/>
  <c r="AM144" i="1" s="1"/>
  <c r="AC150" i="1"/>
  <c r="AE150" i="1" s="1"/>
  <c r="AG150" i="1" s="1"/>
  <c r="AI150" i="1" s="1"/>
  <c r="AJ150" i="1"/>
  <c r="P152" i="1"/>
  <c r="Q152" i="1" s="1"/>
  <c r="R152" i="1" s="1"/>
  <c r="P153" i="1"/>
  <c r="Q153" i="1" s="1"/>
  <c r="R153" i="1" s="1"/>
  <c r="AC156" i="1"/>
  <c r="AE156" i="1" s="1"/>
  <c r="AG156" i="1" s="1"/>
  <c r="AI156" i="1" s="1"/>
  <c r="P159" i="1"/>
  <c r="Q159" i="1" s="1"/>
  <c r="R159" i="1" s="1"/>
  <c r="AJ161" i="1"/>
  <c r="AM161" i="1" s="1"/>
  <c r="AJ164" i="1"/>
  <c r="P167" i="1"/>
  <c r="Q167" i="1" s="1"/>
  <c r="R167" i="1" s="1"/>
  <c r="AC182" i="1"/>
  <c r="AE182" i="1" s="1"/>
  <c r="AG182" i="1" s="1"/>
  <c r="AI182" i="1" s="1"/>
  <c r="AJ182" i="1"/>
  <c r="P188" i="1"/>
  <c r="Q188" i="1" s="1"/>
  <c r="R188" i="1" s="1"/>
  <c r="AC190" i="1"/>
  <c r="AE190" i="1" s="1"/>
  <c r="AG190" i="1" s="1"/>
  <c r="AI190" i="1" s="1"/>
  <c r="AJ190" i="1"/>
  <c r="AJ192" i="1"/>
  <c r="P195" i="1"/>
  <c r="Q195" i="1" s="1"/>
  <c r="R195" i="1" s="1"/>
  <c r="AC200" i="1"/>
  <c r="AE200" i="1" s="1"/>
  <c r="AG200" i="1" s="1"/>
  <c r="AI200" i="1" s="1"/>
  <c r="AL200" i="1" s="1"/>
  <c r="P202" i="1"/>
  <c r="Q202" i="1" s="1"/>
  <c r="R202" i="1" s="1"/>
  <c r="AC216" i="1"/>
  <c r="AE216" i="1" s="1"/>
  <c r="AG216" i="1" s="1"/>
  <c r="AI216" i="1" s="1"/>
  <c r="AK216" i="1" s="1"/>
  <c r="P220" i="1"/>
  <c r="Q220" i="1" s="1"/>
  <c r="R220" i="1" s="1"/>
  <c r="AC59" i="1"/>
  <c r="AE59" i="1" s="1"/>
  <c r="AG59" i="1" s="1"/>
  <c r="AI59" i="1" s="1"/>
  <c r="AL59" i="1" s="1"/>
  <c r="AC60" i="1"/>
  <c r="AE60" i="1" s="1"/>
  <c r="AG60" i="1" s="1"/>
  <c r="AI60" i="1" s="1"/>
  <c r="AL60" i="1" s="1"/>
  <c r="AJ61" i="1"/>
  <c r="AM61" i="1" s="1"/>
  <c r="AI72" i="1"/>
  <c r="AL72" i="1" s="1"/>
  <c r="AI117" i="1"/>
  <c r="AJ142" i="1"/>
  <c r="AM142" i="1" s="1"/>
  <c r="AC58" i="1"/>
  <c r="AE58" i="1" s="1"/>
  <c r="AG58" i="1" s="1"/>
  <c r="AI58" i="1" s="1"/>
  <c r="AL58" i="1" s="1"/>
  <c r="AJ58" i="1"/>
  <c r="AM58" i="1" s="1"/>
  <c r="P61" i="1"/>
  <c r="Q61" i="1" s="1"/>
  <c r="R61" i="1" s="1"/>
  <c r="P64" i="1"/>
  <c r="Q64" i="1" s="1"/>
  <c r="R64" i="1" s="1"/>
  <c r="AC66" i="1"/>
  <c r="AE66" i="1" s="1"/>
  <c r="AG66" i="1" s="1"/>
  <c r="AI66" i="1" s="1"/>
  <c r="AJ66" i="1"/>
  <c r="AJ67" i="1"/>
  <c r="P69" i="1"/>
  <c r="Q69" i="1" s="1"/>
  <c r="R69" i="1" s="1"/>
  <c r="P70" i="1"/>
  <c r="Q70" i="1" s="1"/>
  <c r="AC78" i="1"/>
  <c r="AE78" i="1" s="1"/>
  <c r="AG78" i="1" s="1"/>
  <c r="AI78" i="1" s="1"/>
  <c r="AL78" i="1" s="1"/>
  <c r="AC83" i="1"/>
  <c r="AE83" i="1" s="1"/>
  <c r="AG83" i="1" s="1"/>
  <c r="AI83" i="1" s="1"/>
  <c r="AL83" i="1" s="1"/>
  <c r="P90" i="1"/>
  <c r="Q90" i="1" s="1"/>
  <c r="R90" i="1" s="1"/>
  <c r="AC93" i="1"/>
  <c r="AE93" i="1" s="1"/>
  <c r="AG93" i="1" s="1"/>
  <c r="AI93" i="1" s="1"/>
  <c r="AL93" i="1" s="1"/>
  <c r="AJ93" i="1"/>
  <c r="AM93" i="1" s="1"/>
  <c r="AI101" i="1"/>
  <c r="AL101" i="1" s="1"/>
  <c r="AC102" i="1"/>
  <c r="AE102" i="1" s="1"/>
  <c r="AG102" i="1" s="1"/>
  <c r="AI102" i="1" s="1"/>
  <c r="AL102" i="1" s="1"/>
  <c r="AJ107" i="1"/>
  <c r="AM107" i="1" s="1"/>
  <c r="AD111" i="1"/>
  <c r="AF111" i="1" s="1"/>
  <c r="AH111" i="1" s="1"/>
  <c r="AJ111" i="1" s="1"/>
  <c r="P112" i="1"/>
  <c r="Q112" i="1" s="1"/>
  <c r="R112" i="1" s="1"/>
  <c r="AD117" i="1"/>
  <c r="AF117" i="1" s="1"/>
  <c r="AH117" i="1" s="1"/>
  <c r="AJ117" i="1" s="1"/>
  <c r="P133" i="1"/>
  <c r="Q133" i="1" s="1"/>
  <c r="R133" i="1" s="1"/>
  <c r="P134" i="1"/>
  <c r="Q134" i="1" s="1"/>
  <c r="R134" i="1" s="1"/>
  <c r="P142" i="1"/>
  <c r="Q142" i="1" s="1"/>
  <c r="R142" i="1" s="1"/>
  <c r="AC152" i="1"/>
  <c r="AE152" i="1" s="1"/>
  <c r="AG152" i="1" s="1"/>
  <c r="AI152" i="1" s="1"/>
  <c r="AL152" i="1" s="1"/>
  <c r="AC159" i="1"/>
  <c r="AE159" i="1" s="1"/>
  <c r="AG159" i="1" s="1"/>
  <c r="AI159" i="1" s="1"/>
  <c r="AL159" i="1" s="1"/>
  <c r="AC160" i="1"/>
  <c r="AE160" i="1" s="1"/>
  <c r="AG160" i="1" s="1"/>
  <c r="AI160" i="1" s="1"/>
  <c r="AL160" i="1" s="1"/>
  <c r="AC192" i="1"/>
  <c r="AE192" i="1" s="1"/>
  <c r="AG192" i="1" s="1"/>
  <c r="AI192" i="1" s="1"/>
  <c r="AJ200" i="1"/>
  <c r="AM200" i="1" s="1"/>
  <c r="P56" i="1"/>
  <c r="Q56" i="1" s="1"/>
  <c r="R56" i="1" s="1"/>
  <c r="P58" i="1"/>
  <c r="Q58" i="1" s="1"/>
  <c r="R58" i="1" s="1"/>
  <c r="P60" i="1"/>
  <c r="Q60" i="1" s="1"/>
  <c r="R60" i="1" s="1"/>
  <c r="AC61" i="1"/>
  <c r="AE61" i="1" s="1"/>
  <c r="AG61" i="1" s="1"/>
  <c r="AI61" i="1" s="1"/>
  <c r="AL61" i="1" s="1"/>
  <c r="AD62" i="1"/>
  <c r="AF62" i="1" s="1"/>
  <c r="AH62" i="1" s="1"/>
  <c r="AJ62" i="1" s="1"/>
  <c r="AM62" i="1" s="1"/>
  <c r="P65" i="1"/>
  <c r="Q65" i="1" s="1"/>
  <c r="R65" i="1" s="1"/>
  <c r="P68" i="1"/>
  <c r="Q68" i="1" s="1"/>
  <c r="R68" i="1" s="1"/>
  <c r="AC69" i="1"/>
  <c r="AE69" i="1" s="1"/>
  <c r="AG69" i="1" s="1"/>
  <c r="AI69" i="1" s="1"/>
  <c r="AJ69" i="1"/>
  <c r="AC74" i="1"/>
  <c r="AE74" i="1" s="1"/>
  <c r="AG74" i="1" s="1"/>
  <c r="AI74" i="1" s="1"/>
  <c r="AL74" i="1" s="1"/>
  <c r="AC86" i="1"/>
  <c r="AE86" i="1" s="1"/>
  <c r="AG86" i="1" s="1"/>
  <c r="AI86" i="1" s="1"/>
  <c r="P88" i="1"/>
  <c r="Q88" i="1" s="1"/>
  <c r="R88" i="1" s="1"/>
  <c r="AC95" i="1"/>
  <c r="AE95" i="1" s="1"/>
  <c r="AG95" i="1" s="1"/>
  <c r="AI95" i="1" s="1"/>
  <c r="P97" i="1"/>
  <c r="Q97" i="1" s="1"/>
  <c r="R97" i="1" s="1"/>
  <c r="P98" i="1"/>
  <c r="Q98" i="1" s="1"/>
  <c r="R98" i="1" s="1"/>
  <c r="P105" i="1"/>
  <c r="Q105" i="1" s="1"/>
  <c r="R105" i="1" s="1"/>
  <c r="AC118" i="1"/>
  <c r="AE118" i="1" s="1"/>
  <c r="AG118" i="1" s="1"/>
  <c r="AI118" i="1" s="1"/>
  <c r="AC120" i="1"/>
  <c r="AE120" i="1" s="1"/>
  <c r="AG120" i="1" s="1"/>
  <c r="AI120" i="1" s="1"/>
  <c r="P124" i="1"/>
  <c r="Q124" i="1" s="1"/>
  <c r="R124" i="1" s="1"/>
  <c r="AC126" i="1"/>
  <c r="AE126" i="1" s="1"/>
  <c r="AG126" i="1" s="1"/>
  <c r="AI126" i="1" s="1"/>
  <c r="AC127" i="1"/>
  <c r="AE127" i="1" s="1"/>
  <c r="AG127" i="1" s="1"/>
  <c r="AI127" i="1" s="1"/>
  <c r="P130" i="1"/>
  <c r="Q130" i="1" s="1"/>
  <c r="R130" i="1" s="1"/>
  <c r="AD136" i="1"/>
  <c r="AF136" i="1" s="1"/>
  <c r="AH136" i="1" s="1"/>
  <c r="AJ136" i="1" s="1"/>
  <c r="AM136" i="1" s="1"/>
  <c r="P137" i="1"/>
  <c r="Q137" i="1" s="1"/>
  <c r="R137" i="1" s="1"/>
  <c r="P138" i="1"/>
  <c r="Q138" i="1" s="1"/>
  <c r="R138" i="1" s="1"/>
  <c r="AC145" i="1"/>
  <c r="AE145" i="1" s="1"/>
  <c r="AG145" i="1" s="1"/>
  <c r="AI145" i="1" s="1"/>
  <c r="P148" i="1"/>
  <c r="Q148" i="1" s="1"/>
  <c r="R148" i="1" s="1"/>
  <c r="AJ156" i="1"/>
  <c r="AM156" i="1" s="1"/>
  <c r="AD170" i="1"/>
  <c r="AF170" i="1" s="1"/>
  <c r="AH170" i="1" s="1"/>
  <c r="AJ170" i="1" s="1"/>
  <c r="AC180" i="1"/>
  <c r="AE180" i="1" s="1"/>
  <c r="AG180" i="1" s="1"/>
  <c r="AI180" i="1" s="1"/>
  <c r="P219" i="1"/>
  <c r="Q219" i="1" s="1"/>
  <c r="R219" i="1" s="1"/>
  <c r="AC63" i="1"/>
  <c r="AE63" i="1" s="1"/>
  <c r="AG63" i="1" s="1"/>
  <c r="AI63" i="1" s="1"/>
  <c r="AL63" i="1" s="1"/>
  <c r="AC65" i="1"/>
  <c r="AE65" i="1" s="1"/>
  <c r="AG65" i="1" s="1"/>
  <c r="AI65" i="1" s="1"/>
  <c r="AL65" i="1" s="1"/>
  <c r="AC67" i="1"/>
  <c r="AE67" i="1" s="1"/>
  <c r="AG67" i="1" s="1"/>
  <c r="AI67" i="1" s="1"/>
  <c r="AC68" i="1"/>
  <c r="AE68" i="1" s="1"/>
  <c r="AG68" i="1" s="1"/>
  <c r="AI68" i="1" s="1"/>
  <c r="AJ68" i="1"/>
  <c r="AC73" i="1"/>
  <c r="AE73" i="1" s="1"/>
  <c r="AG73" i="1" s="1"/>
  <c r="AI73" i="1" s="1"/>
  <c r="AL73" i="1" s="1"/>
  <c r="AC75" i="1"/>
  <c r="AE75" i="1" s="1"/>
  <c r="AG75" i="1" s="1"/>
  <c r="AI75" i="1" s="1"/>
  <c r="AC77" i="1"/>
  <c r="AE77" i="1" s="1"/>
  <c r="AG77" i="1" s="1"/>
  <c r="AI77" i="1" s="1"/>
  <c r="AD82" i="1"/>
  <c r="AF82" i="1" s="1"/>
  <c r="AH82" i="1" s="1"/>
  <c r="AJ82" i="1" s="1"/>
  <c r="AI82" i="1"/>
  <c r="P84" i="1"/>
  <c r="Q84" i="1" s="1"/>
  <c r="R84" i="1" s="1"/>
  <c r="P85" i="1"/>
  <c r="Q85" i="1" s="1"/>
  <c r="R85" i="1" s="1"/>
  <c r="AC88" i="1"/>
  <c r="AE88" i="1" s="1"/>
  <c r="AG88" i="1" s="1"/>
  <c r="AI88" i="1" s="1"/>
  <c r="AL88" i="1" s="1"/>
  <c r="AJ88" i="1"/>
  <c r="AM88" i="1" s="1"/>
  <c r="AC90" i="1"/>
  <c r="AE90" i="1" s="1"/>
  <c r="AG90" i="1" s="1"/>
  <c r="AI90" i="1" s="1"/>
  <c r="AL90" i="1" s="1"/>
  <c r="AJ90" i="1"/>
  <c r="AM90" i="1" s="1"/>
  <c r="P94" i="1"/>
  <c r="Q94" i="1" s="1"/>
  <c r="R94" i="1" s="1"/>
  <c r="AD98" i="1"/>
  <c r="AF98" i="1" s="1"/>
  <c r="AH98" i="1" s="1"/>
  <c r="AJ98" i="1" s="1"/>
  <c r="AD99" i="1"/>
  <c r="AF99" i="1" s="1"/>
  <c r="AH99" i="1" s="1"/>
  <c r="AJ99" i="1" s="1"/>
  <c r="P102" i="1"/>
  <c r="Q102" i="1" s="1"/>
  <c r="R102" i="1" s="1"/>
  <c r="AD103" i="1"/>
  <c r="AF103" i="1" s="1"/>
  <c r="AH103" i="1" s="1"/>
  <c r="AJ103" i="1" s="1"/>
  <c r="AM103" i="1" s="1"/>
  <c r="P104" i="1"/>
  <c r="Q104" i="1" s="1"/>
  <c r="R104" i="1" s="1"/>
  <c r="AC106" i="1"/>
  <c r="AE106" i="1" s="1"/>
  <c r="AG106" i="1" s="1"/>
  <c r="AI106" i="1" s="1"/>
  <c r="P110" i="1"/>
  <c r="Q110" i="1" s="1"/>
  <c r="R110" i="1" s="1"/>
  <c r="AC115" i="1"/>
  <c r="AE115" i="1" s="1"/>
  <c r="AG115" i="1" s="1"/>
  <c r="AI115" i="1" s="1"/>
  <c r="AJ115" i="1"/>
  <c r="P120" i="1"/>
  <c r="Q120" i="1" s="1"/>
  <c r="R120" i="1" s="1"/>
  <c r="AC121" i="1"/>
  <c r="AE121" i="1" s="1"/>
  <c r="AG121" i="1" s="1"/>
  <c r="AI121" i="1" s="1"/>
  <c r="P123" i="1"/>
  <c r="Q123" i="1" s="1"/>
  <c r="R123" i="1" s="1"/>
  <c r="AD124" i="1"/>
  <c r="AF124" i="1" s="1"/>
  <c r="AH124" i="1" s="1"/>
  <c r="AJ124" i="1" s="1"/>
  <c r="AI124" i="1"/>
  <c r="P126" i="1"/>
  <c r="Q126" i="1" s="1"/>
  <c r="R126" i="1" s="1"/>
  <c r="P129" i="1"/>
  <c r="Q129" i="1" s="1"/>
  <c r="R129" i="1" s="1"/>
  <c r="AC131" i="1"/>
  <c r="AE131" i="1" s="1"/>
  <c r="AG131" i="1" s="1"/>
  <c r="AI131" i="1" s="1"/>
  <c r="AC133" i="1"/>
  <c r="AE133" i="1" s="1"/>
  <c r="AG133" i="1" s="1"/>
  <c r="AI133" i="1" s="1"/>
  <c r="AC135" i="1"/>
  <c r="AE135" i="1" s="1"/>
  <c r="AG135" i="1" s="1"/>
  <c r="AI135" i="1" s="1"/>
  <c r="AC139" i="1"/>
  <c r="AE139" i="1" s="1"/>
  <c r="AG139" i="1" s="1"/>
  <c r="AI139" i="1" s="1"/>
  <c r="AL139" i="1" s="1"/>
  <c r="AC141" i="1"/>
  <c r="AE141" i="1" s="1"/>
  <c r="AG141" i="1" s="1"/>
  <c r="AI141" i="1" s="1"/>
  <c r="AL141" i="1" s="1"/>
  <c r="AJ146" i="1"/>
  <c r="AM146" i="1" s="1"/>
  <c r="AI154" i="1"/>
  <c r="AD155" i="1"/>
  <c r="AF155" i="1" s="1"/>
  <c r="AH155" i="1" s="1"/>
  <c r="AJ155" i="1" s="1"/>
  <c r="AM155" i="1" s="1"/>
  <c r="P157" i="1"/>
  <c r="Q157" i="1" s="1"/>
  <c r="R157" i="1" s="1"/>
  <c r="AC176" i="1"/>
  <c r="AE176" i="1" s="1"/>
  <c r="AG176" i="1" s="1"/>
  <c r="AI176" i="1" s="1"/>
  <c r="AJ176" i="1"/>
  <c r="AC183" i="1"/>
  <c r="AE183" i="1" s="1"/>
  <c r="AG183" i="1" s="1"/>
  <c r="AI183" i="1" s="1"/>
  <c r="P186" i="1"/>
  <c r="Q186" i="1" s="1"/>
  <c r="R186" i="1" s="1"/>
  <c r="AI197" i="1"/>
  <c r="AL197" i="1" s="1"/>
  <c r="AC207" i="1"/>
  <c r="AE207" i="1" s="1"/>
  <c r="AG207" i="1" s="1"/>
  <c r="AI207" i="1" s="1"/>
  <c r="AJ207" i="1"/>
  <c r="AM207" i="1" s="1"/>
  <c r="P212" i="1"/>
  <c r="Q212" i="1" s="1"/>
  <c r="R212" i="1" s="1"/>
  <c r="AC222" i="1"/>
  <c r="AE222" i="1" s="1"/>
  <c r="AG222" i="1" s="1"/>
  <c r="AI222" i="1" s="1"/>
  <c r="AJ222" i="1"/>
  <c r="P224" i="1"/>
  <c r="Q224" i="1" s="1"/>
  <c r="R224" i="1" s="1"/>
  <c r="AC71" i="1"/>
  <c r="AE71" i="1" s="1"/>
  <c r="AG71" i="1" s="1"/>
  <c r="AI71" i="1" s="1"/>
  <c r="AK71" i="1" s="1"/>
  <c r="AC79" i="1"/>
  <c r="AE79" i="1" s="1"/>
  <c r="AG79" i="1" s="1"/>
  <c r="AI79" i="1" s="1"/>
  <c r="AD81" i="1"/>
  <c r="AF81" i="1" s="1"/>
  <c r="AH81" i="1" s="1"/>
  <c r="AJ81" i="1" s="1"/>
  <c r="AI81" i="1"/>
  <c r="AC87" i="1"/>
  <c r="AE87" i="1" s="1"/>
  <c r="AG87" i="1" s="1"/>
  <c r="AI87" i="1" s="1"/>
  <c r="P91" i="1"/>
  <c r="Q91" i="1" s="1"/>
  <c r="R91" i="1" s="1"/>
  <c r="P93" i="1"/>
  <c r="Q93" i="1" s="1"/>
  <c r="R93" i="1" s="1"/>
  <c r="AC96" i="1"/>
  <c r="AE96" i="1" s="1"/>
  <c r="AG96" i="1" s="1"/>
  <c r="AI96" i="1" s="1"/>
  <c r="AC97" i="1"/>
  <c r="AE97" i="1" s="1"/>
  <c r="AG97" i="1" s="1"/>
  <c r="AI97" i="1" s="1"/>
  <c r="AJ97" i="1"/>
  <c r="AI98" i="1"/>
  <c r="AI99" i="1"/>
  <c r="AC100" i="1"/>
  <c r="AE100" i="1" s="1"/>
  <c r="AG100" i="1" s="1"/>
  <c r="AI100" i="1" s="1"/>
  <c r="AC105" i="1"/>
  <c r="AE105" i="1" s="1"/>
  <c r="AG105" i="1" s="1"/>
  <c r="AI105" i="1" s="1"/>
  <c r="AJ105" i="1"/>
  <c r="AM105" i="1" s="1"/>
  <c r="AJ106" i="1"/>
  <c r="AM106" i="1" s="1"/>
  <c r="AC108" i="1"/>
  <c r="AE108" i="1" s="1"/>
  <c r="AG108" i="1" s="1"/>
  <c r="AI108" i="1" s="1"/>
  <c r="AI111" i="1"/>
  <c r="P116" i="1"/>
  <c r="Q116" i="1" s="1"/>
  <c r="R116" i="1" s="1"/>
  <c r="AC122" i="1"/>
  <c r="AE122" i="1" s="1"/>
  <c r="AG122" i="1" s="1"/>
  <c r="AI122" i="1" s="1"/>
  <c r="AC123" i="1"/>
  <c r="AE123" i="1" s="1"/>
  <c r="AG123" i="1" s="1"/>
  <c r="AI123" i="1" s="1"/>
  <c r="AC128" i="1"/>
  <c r="AE128" i="1" s="1"/>
  <c r="AG128" i="1" s="1"/>
  <c r="AI128" i="1" s="1"/>
  <c r="AC129" i="1"/>
  <c r="AE129" i="1" s="1"/>
  <c r="AG129" i="1" s="1"/>
  <c r="AI129" i="1" s="1"/>
  <c r="AC130" i="1"/>
  <c r="AE130" i="1" s="1"/>
  <c r="AG130" i="1" s="1"/>
  <c r="AI130" i="1" s="1"/>
  <c r="AJ130" i="1"/>
  <c r="AJ131" i="1"/>
  <c r="AC132" i="1"/>
  <c r="AE132" i="1" s="1"/>
  <c r="AG132" i="1" s="1"/>
  <c r="AI132" i="1" s="1"/>
  <c r="AJ132" i="1"/>
  <c r="AJ133" i="1"/>
  <c r="AC134" i="1"/>
  <c r="AE134" i="1" s="1"/>
  <c r="AG134" i="1" s="1"/>
  <c r="AI134" i="1" s="1"/>
  <c r="AJ134" i="1"/>
  <c r="AJ135" i="1"/>
  <c r="AI136" i="1"/>
  <c r="AD137" i="1"/>
  <c r="AF137" i="1" s="1"/>
  <c r="AH137" i="1" s="1"/>
  <c r="AJ137" i="1" s="1"/>
  <c r="AM137" i="1" s="1"/>
  <c r="AI137" i="1"/>
  <c r="AL137" i="1" s="1"/>
  <c r="AC138" i="1"/>
  <c r="AE138" i="1" s="1"/>
  <c r="AG138" i="1" s="1"/>
  <c r="AI138" i="1" s="1"/>
  <c r="AL138" i="1" s="1"/>
  <c r="AJ138" i="1"/>
  <c r="AM138" i="1" s="1"/>
  <c r="AJ139" i="1"/>
  <c r="AM139" i="1" s="1"/>
  <c r="AC140" i="1"/>
  <c r="AE140" i="1" s="1"/>
  <c r="AG140" i="1" s="1"/>
  <c r="AI140" i="1" s="1"/>
  <c r="AL140" i="1" s="1"/>
  <c r="AJ140" i="1"/>
  <c r="AM140" i="1" s="1"/>
  <c r="AJ141" i="1"/>
  <c r="AM141" i="1" s="1"/>
  <c r="AC142" i="1"/>
  <c r="AE142" i="1" s="1"/>
  <c r="AG142" i="1" s="1"/>
  <c r="AI142" i="1" s="1"/>
  <c r="AL142" i="1" s="1"/>
  <c r="AC143" i="1"/>
  <c r="AE143" i="1" s="1"/>
  <c r="AG143" i="1" s="1"/>
  <c r="AI143" i="1" s="1"/>
  <c r="P147" i="1"/>
  <c r="Q147" i="1" s="1"/>
  <c r="R147" i="1" s="1"/>
  <c r="AC149" i="1"/>
  <c r="AE149" i="1" s="1"/>
  <c r="AG149" i="1" s="1"/>
  <c r="AI149" i="1" s="1"/>
  <c r="P156" i="1"/>
  <c r="Q156" i="1" s="1"/>
  <c r="R156" i="1" s="1"/>
  <c r="AC164" i="1"/>
  <c r="AE164" i="1" s="1"/>
  <c r="AG164" i="1" s="1"/>
  <c r="AI164" i="1" s="1"/>
  <c r="AC195" i="1"/>
  <c r="AE195" i="1" s="1"/>
  <c r="AG195" i="1" s="1"/>
  <c r="AI195" i="1" s="1"/>
  <c r="P200" i="1"/>
  <c r="Q200" i="1" s="1"/>
  <c r="R200" i="1" s="1"/>
  <c r="AC203" i="1"/>
  <c r="AE203" i="1" s="1"/>
  <c r="AG203" i="1" s="1"/>
  <c r="AI203" i="1" s="1"/>
  <c r="P209" i="1"/>
  <c r="Q209" i="1" s="1"/>
  <c r="R209" i="1" s="1"/>
  <c r="AJ219" i="1"/>
  <c r="AM219" i="1" s="1"/>
  <c r="P223" i="1"/>
  <c r="Q223" i="1" s="1"/>
  <c r="R223" i="1" s="1"/>
  <c r="AI153" i="1"/>
  <c r="AK153" i="1" s="1"/>
  <c r="AN153" i="1" s="1"/>
  <c r="AO153" i="1" s="1"/>
  <c r="AC157" i="1"/>
  <c r="AE157" i="1" s="1"/>
  <c r="AG157" i="1" s="1"/>
  <c r="AI157" i="1" s="1"/>
  <c r="AL157" i="1" s="1"/>
  <c r="AC158" i="1"/>
  <c r="AE158" i="1" s="1"/>
  <c r="AG158" i="1" s="1"/>
  <c r="AI158" i="1" s="1"/>
  <c r="AJ158" i="1"/>
  <c r="AM158" i="1" s="1"/>
  <c r="P168" i="1"/>
  <c r="Q168" i="1" s="1"/>
  <c r="R168" i="1" s="1"/>
  <c r="AJ169" i="1"/>
  <c r="P172" i="1"/>
  <c r="Q172" i="1" s="1"/>
  <c r="R172" i="1" s="1"/>
  <c r="P177" i="1"/>
  <c r="Q177" i="1" s="1"/>
  <c r="R177" i="1" s="1"/>
  <c r="P178" i="1"/>
  <c r="Q178" i="1" s="1"/>
  <c r="R178" i="1" s="1"/>
  <c r="P183" i="1"/>
  <c r="Q183" i="1" s="1"/>
  <c r="R183" i="1" s="1"/>
  <c r="AC184" i="1"/>
  <c r="AE184" i="1" s="1"/>
  <c r="AG184" i="1" s="1"/>
  <c r="AI184" i="1" s="1"/>
  <c r="AC185" i="1"/>
  <c r="AE185" i="1" s="1"/>
  <c r="AG185" i="1" s="1"/>
  <c r="AI185" i="1" s="1"/>
  <c r="AC186" i="1"/>
  <c r="AE186" i="1" s="1"/>
  <c r="AG186" i="1" s="1"/>
  <c r="AI186" i="1" s="1"/>
  <c r="AJ186" i="1"/>
  <c r="AC187" i="1"/>
  <c r="AE187" i="1" s="1"/>
  <c r="AG187" i="1" s="1"/>
  <c r="AI187" i="1" s="1"/>
  <c r="AD194" i="1"/>
  <c r="AF194" i="1" s="1"/>
  <c r="AH194" i="1" s="1"/>
  <c r="AJ194" i="1" s="1"/>
  <c r="AC196" i="1"/>
  <c r="AE196" i="1" s="1"/>
  <c r="AG196" i="1" s="1"/>
  <c r="AI196" i="1" s="1"/>
  <c r="AD197" i="1"/>
  <c r="AF197" i="1" s="1"/>
  <c r="AH197" i="1" s="1"/>
  <c r="AJ197" i="1" s="1"/>
  <c r="AM197" i="1" s="1"/>
  <c r="AC208" i="1"/>
  <c r="AE208" i="1" s="1"/>
  <c r="AG208" i="1" s="1"/>
  <c r="AI208" i="1" s="1"/>
  <c r="AL208" i="1" s="1"/>
  <c r="AJ208" i="1"/>
  <c r="AM208" i="1" s="1"/>
  <c r="P214" i="1"/>
  <c r="Q214" i="1" s="1"/>
  <c r="R214" i="1" s="1"/>
  <c r="AC217" i="1"/>
  <c r="AE217" i="1" s="1"/>
  <c r="AG217" i="1" s="1"/>
  <c r="AI217" i="1" s="1"/>
  <c r="AJ217" i="1"/>
  <c r="AM217" i="1" s="1"/>
  <c r="AC218" i="1"/>
  <c r="AE218" i="1" s="1"/>
  <c r="AG218" i="1" s="1"/>
  <c r="AI218" i="1" s="1"/>
  <c r="AL218" i="1" s="1"/>
  <c r="AC224" i="1"/>
  <c r="AE224" i="1" s="1"/>
  <c r="AG224" i="1" s="1"/>
  <c r="AI224" i="1" s="1"/>
  <c r="AL224" i="1" s="1"/>
  <c r="AJ224" i="1"/>
  <c r="AM224" i="1" s="1"/>
  <c r="AJ162" i="1"/>
  <c r="AM162" i="1" s="1"/>
  <c r="AC166" i="1"/>
  <c r="AE166" i="1" s="1"/>
  <c r="AG166" i="1" s="1"/>
  <c r="AI166" i="1" s="1"/>
  <c r="AC167" i="1"/>
  <c r="AE167" i="1" s="1"/>
  <c r="AG167" i="1" s="1"/>
  <c r="AI167" i="1" s="1"/>
  <c r="AC168" i="1"/>
  <c r="AE168" i="1" s="1"/>
  <c r="AG168" i="1" s="1"/>
  <c r="AI168" i="1" s="1"/>
  <c r="AC169" i="1"/>
  <c r="AE169" i="1" s="1"/>
  <c r="AG169" i="1" s="1"/>
  <c r="AI169" i="1" s="1"/>
  <c r="AC171" i="1"/>
  <c r="AE171" i="1" s="1"/>
  <c r="AG171" i="1" s="1"/>
  <c r="AI171" i="1" s="1"/>
  <c r="AC172" i="1"/>
  <c r="AE172" i="1" s="1"/>
  <c r="AG172" i="1" s="1"/>
  <c r="AI172" i="1" s="1"/>
  <c r="AC173" i="1"/>
  <c r="AE173" i="1" s="1"/>
  <c r="AG173" i="1" s="1"/>
  <c r="AI173" i="1" s="1"/>
  <c r="AK173" i="1" s="1"/>
  <c r="AC178" i="1"/>
  <c r="AE178" i="1" s="1"/>
  <c r="AG178" i="1" s="1"/>
  <c r="AI178" i="1" s="1"/>
  <c r="AC179" i="1"/>
  <c r="AE179" i="1" s="1"/>
  <c r="AG179" i="1" s="1"/>
  <c r="AI179" i="1" s="1"/>
  <c r="AJ184" i="1"/>
  <c r="AJ185" i="1"/>
  <c r="P187" i="1"/>
  <c r="Q187" i="1" s="1"/>
  <c r="R187" i="1" s="1"/>
  <c r="AC191" i="1"/>
  <c r="AE191" i="1" s="1"/>
  <c r="AG191" i="1" s="1"/>
  <c r="AI191" i="1" s="1"/>
  <c r="AC199" i="1"/>
  <c r="AE199" i="1" s="1"/>
  <c r="AG199" i="1" s="1"/>
  <c r="AI199" i="1" s="1"/>
  <c r="AL199" i="1" s="1"/>
  <c r="AJ199" i="1"/>
  <c r="AM199" i="1" s="1"/>
  <c r="AC201" i="1"/>
  <c r="AE201" i="1" s="1"/>
  <c r="AG201" i="1" s="1"/>
  <c r="AI201" i="1" s="1"/>
  <c r="AL201" i="1" s="1"/>
  <c r="AJ201" i="1"/>
  <c r="AM201" i="1" s="1"/>
  <c r="P203" i="1"/>
  <c r="Q203" i="1" s="1"/>
  <c r="R203" i="1" s="1"/>
  <c r="P207" i="1"/>
  <c r="Q207" i="1" s="1"/>
  <c r="R207" i="1" s="1"/>
  <c r="AC209" i="1"/>
  <c r="AE209" i="1" s="1"/>
  <c r="AG209" i="1" s="1"/>
  <c r="AI209" i="1" s="1"/>
  <c r="AL209" i="1" s="1"/>
  <c r="AC210" i="1"/>
  <c r="AE210" i="1" s="1"/>
  <c r="AG210" i="1" s="1"/>
  <c r="AI210" i="1" s="1"/>
  <c r="AJ210" i="1"/>
  <c r="AC211" i="1"/>
  <c r="AE211" i="1" s="1"/>
  <c r="AG211" i="1" s="1"/>
  <c r="AI211" i="1" s="1"/>
  <c r="AL211" i="1" s="1"/>
  <c r="AC212" i="1"/>
  <c r="AE212" i="1" s="1"/>
  <c r="AG212" i="1" s="1"/>
  <c r="AI212" i="1" s="1"/>
  <c r="AJ215" i="1"/>
  <c r="AM215" i="1" s="1"/>
  <c r="P222" i="1"/>
  <c r="Q222" i="1" s="1"/>
  <c r="R222" i="1" s="1"/>
  <c r="AC223" i="1"/>
  <c r="AE223" i="1" s="1"/>
  <c r="AG223" i="1" s="1"/>
  <c r="AI223" i="1" s="1"/>
  <c r="AJ223" i="1"/>
  <c r="P225" i="1"/>
  <c r="Q225" i="1" s="1"/>
  <c r="R225" i="1" s="1"/>
  <c r="AC110" i="1"/>
  <c r="AE110" i="1" s="1"/>
  <c r="AG110" i="1" s="1"/>
  <c r="AI110" i="1" s="1"/>
  <c r="AC116" i="1"/>
  <c r="AE116" i="1" s="1"/>
  <c r="AG116" i="1" s="1"/>
  <c r="AI116" i="1" s="1"/>
  <c r="P82" i="1"/>
  <c r="Q82" i="1" s="1"/>
  <c r="R82" i="1" s="1"/>
  <c r="P83" i="1"/>
  <c r="Q83" i="1" s="1"/>
  <c r="R83" i="1" s="1"/>
  <c r="AJ83" i="1"/>
  <c r="AM83" i="1" s="1"/>
  <c r="P86" i="1"/>
  <c r="Q86" i="1" s="1"/>
  <c r="R86" i="1" s="1"/>
  <c r="AJ86" i="1"/>
  <c r="AD89" i="1"/>
  <c r="AF89" i="1" s="1"/>
  <c r="AH89" i="1" s="1"/>
  <c r="AJ89" i="1" s="1"/>
  <c r="AM89" i="1" s="1"/>
  <c r="AD92" i="1"/>
  <c r="AF92" i="1" s="1"/>
  <c r="AH92" i="1" s="1"/>
  <c r="AJ92" i="1" s="1"/>
  <c r="AM92" i="1" s="1"/>
  <c r="AC104" i="1"/>
  <c r="AE104" i="1" s="1"/>
  <c r="AG104" i="1" s="1"/>
  <c r="AI104" i="1" s="1"/>
  <c r="AC107" i="1"/>
  <c r="AE107" i="1" s="1"/>
  <c r="AG107" i="1" s="1"/>
  <c r="AI107" i="1" s="1"/>
  <c r="AD112" i="1"/>
  <c r="AF112" i="1" s="1"/>
  <c r="AH112" i="1" s="1"/>
  <c r="AJ112" i="1" s="1"/>
  <c r="AI112" i="1"/>
  <c r="AC114" i="1"/>
  <c r="AE114" i="1" s="1"/>
  <c r="AG114" i="1" s="1"/>
  <c r="AI114" i="1" s="1"/>
  <c r="P87" i="1"/>
  <c r="Q87" i="1" s="1"/>
  <c r="R87" i="1" s="1"/>
  <c r="AJ87" i="1"/>
  <c r="P89" i="1"/>
  <c r="Q89" i="1" s="1"/>
  <c r="R89" i="1" s="1"/>
  <c r="P92" i="1"/>
  <c r="Q92" i="1" s="1"/>
  <c r="R92" i="1" s="1"/>
  <c r="AJ96" i="1"/>
  <c r="AC109" i="1"/>
  <c r="AE109" i="1" s="1"/>
  <c r="AG109" i="1" s="1"/>
  <c r="AI109" i="1" s="1"/>
  <c r="P141" i="1"/>
  <c r="Q141" i="1" s="1"/>
  <c r="R141" i="1" s="1"/>
  <c r="AC146" i="1"/>
  <c r="AE146" i="1" s="1"/>
  <c r="AG146" i="1" s="1"/>
  <c r="AI146" i="1" s="1"/>
  <c r="P149" i="1"/>
  <c r="Q149" i="1" s="1"/>
  <c r="R149" i="1" s="1"/>
  <c r="P151" i="1"/>
  <c r="Q151" i="1" s="1"/>
  <c r="R151" i="1" s="1"/>
  <c r="AC165" i="1"/>
  <c r="AE165" i="1" s="1"/>
  <c r="AG165" i="1" s="1"/>
  <c r="AI165" i="1" s="1"/>
  <c r="P145" i="1"/>
  <c r="Q145" i="1" s="1"/>
  <c r="R145" i="1" s="1"/>
  <c r="AC151" i="1"/>
  <c r="AE151" i="1" s="1"/>
  <c r="AG151" i="1" s="1"/>
  <c r="AI151" i="1" s="1"/>
  <c r="AJ151" i="1"/>
  <c r="AM151" i="1" s="1"/>
  <c r="AC163" i="1"/>
  <c r="AE163" i="1" s="1"/>
  <c r="AG163" i="1" s="1"/>
  <c r="AI163" i="1" s="1"/>
  <c r="P175" i="1"/>
  <c r="Q175" i="1" s="1"/>
  <c r="R175" i="1" s="1"/>
  <c r="P181" i="1"/>
  <c r="Q181" i="1" s="1"/>
  <c r="R181" i="1" s="1"/>
  <c r="P189" i="1"/>
  <c r="Q189" i="1" s="1"/>
  <c r="R189" i="1" s="1"/>
  <c r="P197" i="1"/>
  <c r="Q197" i="1" s="1"/>
  <c r="R197" i="1" s="1"/>
  <c r="AC205" i="1"/>
  <c r="AE205" i="1" s="1"/>
  <c r="AG205" i="1" s="1"/>
  <c r="AI205" i="1" s="1"/>
  <c r="P211" i="1"/>
  <c r="Q211" i="1" s="1"/>
  <c r="R211" i="1" s="1"/>
  <c r="AC214" i="1"/>
  <c r="AE214" i="1" s="1"/>
  <c r="AG214" i="1" s="1"/>
  <c r="AI214" i="1" s="1"/>
  <c r="AC220" i="1"/>
  <c r="AE220" i="1" s="1"/>
  <c r="AG220" i="1" s="1"/>
  <c r="AI220" i="1" s="1"/>
  <c r="P155" i="1"/>
  <c r="Q155" i="1" s="1"/>
  <c r="R155" i="1" s="1"/>
  <c r="AC161" i="1"/>
  <c r="AE161" i="1" s="1"/>
  <c r="AG161" i="1" s="1"/>
  <c r="AI161" i="1" s="1"/>
  <c r="AC204" i="1"/>
  <c r="AE204" i="1" s="1"/>
  <c r="AG204" i="1" s="1"/>
  <c r="AI204" i="1" s="1"/>
  <c r="P154" i="1"/>
  <c r="Q154" i="1" s="1"/>
  <c r="R154" i="1" s="1"/>
  <c r="AD154" i="1"/>
  <c r="AF154" i="1" s="1"/>
  <c r="AH154" i="1" s="1"/>
  <c r="AJ154" i="1" s="1"/>
  <c r="AM154" i="1" s="1"/>
  <c r="P163" i="1"/>
  <c r="Q163" i="1" s="1"/>
  <c r="R163" i="1" s="1"/>
  <c r="P171" i="1"/>
  <c r="Q171" i="1" s="1"/>
  <c r="R171" i="1" s="1"/>
  <c r="P185" i="1"/>
  <c r="Q185" i="1" s="1"/>
  <c r="R185" i="1" s="1"/>
  <c r="P193" i="1"/>
  <c r="Q193" i="1" s="1"/>
  <c r="R193" i="1" s="1"/>
  <c r="AC198" i="1"/>
  <c r="AE198" i="1" s="1"/>
  <c r="AG198" i="1" s="1"/>
  <c r="AI198" i="1" s="1"/>
  <c r="AC206" i="1"/>
  <c r="AE206" i="1" s="1"/>
  <c r="AG206" i="1" s="1"/>
  <c r="AI206" i="1" s="1"/>
  <c r="AC215" i="1"/>
  <c r="AE215" i="1" s="1"/>
  <c r="AG215" i="1" s="1"/>
  <c r="AI215" i="1" s="1"/>
  <c r="P169" i="1"/>
  <c r="Q169" i="1" s="1"/>
  <c r="R169" i="1" s="1"/>
  <c r="AC213" i="1"/>
  <c r="AE213" i="1" s="1"/>
  <c r="AG213" i="1" s="1"/>
  <c r="AI213" i="1" s="1"/>
  <c r="AC219" i="1"/>
  <c r="AE219" i="1" s="1"/>
  <c r="AG219" i="1" s="1"/>
  <c r="AI219" i="1" s="1"/>
  <c r="AC221" i="1"/>
  <c r="AE221" i="1" s="1"/>
  <c r="AG221" i="1" s="1"/>
  <c r="AI221" i="1" s="1"/>
  <c r="AK121" i="1" l="1"/>
  <c r="AN121" i="1" s="1"/>
  <c r="AO121" i="1" s="1"/>
  <c r="AK189" i="1"/>
  <c r="AK110" i="1"/>
  <c r="AK79" i="1"/>
  <c r="AK145" i="1"/>
  <c r="AN145" i="1" s="1"/>
  <c r="AO145" i="1" s="1"/>
  <c r="AK95" i="1"/>
  <c r="AK220" i="1"/>
  <c r="AK149" i="1"/>
  <c r="AK63" i="1"/>
  <c r="AN63" i="1" s="1"/>
  <c r="AO63" i="1" s="1"/>
  <c r="AL145" i="1"/>
  <c r="AK148" i="1"/>
  <c r="AK77" i="1"/>
  <c r="AN77" i="1" s="1"/>
  <c r="AO77" i="1" s="1"/>
  <c r="AK170" i="1"/>
  <c r="AK65" i="1"/>
  <c r="AN65" i="1" s="1"/>
  <c r="AO65" i="1" s="1"/>
  <c r="AK155" i="1"/>
  <c r="AN155" i="1" s="1"/>
  <c r="AO155" i="1" s="1"/>
  <c r="AK76" i="1"/>
  <c r="AN76" i="1" s="1"/>
  <c r="AO76" i="1" s="1"/>
  <c r="AL76" i="1"/>
  <c r="AK123" i="1"/>
  <c r="AK222" i="1"/>
  <c r="AK75" i="1"/>
  <c r="AN75" i="1" s="1"/>
  <c r="AO75" i="1" s="1"/>
  <c r="AK80" i="1"/>
  <c r="AK177" i="1"/>
  <c r="AK55" i="1"/>
  <c r="AN55" i="1" s="1"/>
  <c r="AO55" i="1" s="1"/>
  <c r="AK147" i="1"/>
  <c r="AN147" i="1" s="1"/>
  <c r="AO147" i="1" s="1"/>
  <c r="AK163" i="1"/>
  <c r="AK122" i="1"/>
  <c r="AK198" i="1"/>
  <c r="AK179" i="1"/>
  <c r="AK166" i="1"/>
  <c r="AK164" i="1"/>
  <c r="AK117" i="1"/>
  <c r="AK188" i="1"/>
  <c r="AK125" i="1"/>
  <c r="AK197" i="1"/>
  <c r="AN197" i="1" s="1"/>
  <c r="AO197" i="1" s="1"/>
  <c r="AK144" i="1"/>
  <c r="AN144" i="1" s="1"/>
  <c r="AO144" i="1" s="1"/>
  <c r="AK118" i="1"/>
  <c r="AK160" i="1"/>
  <c r="AN160" i="1" s="1"/>
  <c r="AO160" i="1" s="1"/>
  <c r="AK59" i="1"/>
  <c r="AN59" i="1" s="1"/>
  <c r="AO59" i="1" s="1"/>
  <c r="AK81" i="1"/>
  <c r="AK211" i="1"/>
  <c r="AN211" i="1" s="1"/>
  <c r="AO211" i="1" s="1"/>
  <c r="AK185" i="1"/>
  <c r="AK143" i="1"/>
  <c r="AN143" i="1" s="1"/>
  <c r="AO143" i="1" s="1"/>
  <c r="AK221" i="1"/>
  <c r="AK102" i="1"/>
  <c r="AN102" i="1" s="1"/>
  <c r="AO102" i="1" s="1"/>
  <c r="AK100" i="1"/>
  <c r="AK124" i="1"/>
  <c r="AK171" i="1"/>
  <c r="AL143" i="1"/>
  <c r="AK212" i="1"/>
  <c r="AL147" i="1"/>
  <c r="AK119" i="1"/>
  <c r="AN119" i="1" s="1"/>
  <c r="AO119" i="1" s="1"/>
  <c r="AK87" i="1"/>
  <c r="AK116" i="1"/>
  <c r="AL55" i="1"/>
  <c r="AK58" i="1"/>
  <c r="AN58" i="1" s="1"/>
  <c r="AO58" i="1" s="1"/>
  <c r="AK169" i="1"/>
  <c r="AK187" i="1"/>
  <c r="AK111" i="1"/>
  <c r="AK192" i="1"/>
  <c r="AK196" i="1"/>
  <c r="AK115" i="1"/>
  <c r="AK98" i="1"/>
  <c r="AK66" i="1"/>
  <c r="AK206" i="1"/>
  <c r="AK152" i="1"/>
  <c r="AN152" i="1" s="1"/>
  <c r="AO152" i="1" s="1"/>
  <c r="AK103" i="1"/>
  <c r="AN103" i="1" s="1"/>
  <c r="AO103" i="1" s="1"/>
  <c r="AL75" i="1"/>
  <c r="AK194" i="1"/>
  <c r="AK180" i="1"/>
  <c r="AK156" i="1"/>
  <c r="AN156" i="1" s="1"/>
  <c r="AO156" i="1" s="1"/>
  <c r="AK174" i="1"/>
  <c r="AK85" i="1"/>
  <c r="AK159" i="1"/>
  <c r="AN159" i="1" s="1"/>
  <c r="AO159" i="1" s="1"/>
  <c r="AK96" i="1"/>
  <c r="AK114" i="1"/>
  <c r="AK86" i="1"/>
  <c r="AK225" i="1"/>
  <c r="AN225" i="1" s="1"/>
  <c r="AO225" i="1" s="1"/>
  <c r="AL153" i="1"/>
  <c r="AK165" i="1"/>
  <c r="AK140" i="1"/>
  <c r="AN140" i="1" s="1"/>
  <c r="AO140" i="1" s="1"/>
  <c r="AK168" i="1"/>
  <c r="AK136" i="1"/>
  <c r="AN136" i="1" s="1"/>
  <c r="AO136" i="1" s="1"/>
  <c r="AK108" i="1"/>
  <c r="AN108" i="1" s="1"/>
  <c r="AO108" i="1" s="1"/>
  <c r="AK181" i="1"/>
  <c r="AK141" i="1"/>
  <c r="AN141" i="1" s="1"/>
  <c r="AO141" i="1" s="1"/>
  <c r="AK73" i="1"/>
  <c r="AN73" i="1" s="1"/>
  <c r="AO73" i="1" s="1"/>
  <c r="AK93" i="1"/>
  <c r="AN93" i="1" s="1"/>
  <c r="AO93" i="1" s="1"/>
  <c r="AK60" i="1"/>
  <c r="AN60" i="1" s="1"/>
  <c r="AO60" i="1" s="1"/>
  <c r="AK191" i="1"/>
  <c r="AK129" i="1"/>
  <c r="AK113" i="1"/>
  <c r="AK94" i="1"/>
  <c r="AN94" i="1" s="1"/>
  <c r="AO94" i="1" s="1"/>
  <c r="AK193" i="1"/>
  <c r="AK202" i="1"/>
  <c r="AK88" i="1"/>
  <c r="AN88" i="1" s="1"/>
  <c r="AO88" i="1" s="1"/>
  <c r="AK64" i="1"/>
  <c r="AN64" i="1" s="1"/>
  <c r="AO64" i="1" s="1"/>
  <c r="AK178" i="1"/>
  <c r="AK184" i="1"/>
  <c r="AK158" i="1"/>
  <c r="AN158" i="1" s="1"/>
  <c r="AO158" i="1" s="1"/>
  <c r="AK203" i="1"/>
  <c r="AN203" i="1" s="1"/>
  <c r="AO203" i="1" s="1"/>
  <c r="AK134" i="1"/>
  <c r="AK131" i="1"/>
  <c r="AK128" i="1"/>
  <c r="AK105" i="1"/>
  <c r="AN105" i="1" s="1"/>
  <c r="AO105" i="1" s="1"/>
  <c r="AK207" i="1"/>
  <c r="AN207" i="1" s="1"/>
  <c r="AO207" i="1" s="1"/>
  <c r="AK135" i="1"/>
  <c r="AK68" i="1"/>
  <c r="AK127" i="1"/>
  <c r="AL207" i="1"/>
  <c r="AK157" i="1"/>
  <c r="AN157" i="1" s="1"/>
  <c r="AO157" i="1" s="1"/>
  <c r="AL94" i="1"/>
  <c r="AK56" i="1"/>
  <c r="AN56" i="1" s="1"/>
  <c r="AO56" i="1" s="1"/>
  <c r="AK133" i="1"/>
  <c r="AK67" i="1"/>
  <c r="AK137" i="1"/>
  <c r="AN137" i="1" s="1"/>
  <c r="AO137" i="1" s="1"/>
  <c r="AK62" i="1"/>
  <c r="AN62" i="1" s="1"/>
  <c r="AO62" i="1" s="1"/>
  <c r="AK162" i="1"/>
  <c r="AN162" i="1" s="1"/>
  <c r="AO162" i="1" s="1"/>
  <c r="AL156" i="1"/>
  <c r="AK182" i="1"/>
  <c r="AK84" i="1"/>
  <c r="AK175" i="1"/>
  <c r="AK208" i="1"/>
  <c r="AN208" i="1" s="1"/>
  <c r="AO208" i="1" s="1"/>
  <c r="AK201" i="1"/>
  <c r="AN201" i="1" s="1"/>
  <c r="AO201" i="1" s="1"/>
  <c r="AK200" i="1"/>
  <c r="AN200" i="1" s="1"/>
  <c r="AO200" i="1" s="1"/>
  <c r="AK74" i="1"/>
  <c r="AN74" i="1" s="1"/>
  <c r="AO74" i="1" s="1"/>
  <c r="AL203" i="1"/>
  <c r="AK139" i="1"/>
  <c r="AN139" i="1" s="1"/>
  <c r="AO139" i="1" s="1"/>
  <c r="AL158" i="1"/>
  <c r="AK101" i="1"/>
  <c r="AN101" i="1" s="1"/>
  <c r="AO101" i="1" s="1"/>
  <c r="AL136" i="1"/>
  <c r="AL108" i="1"/>
  <c r="AK72" i="1"/>
  <c r="AN72" i="1" s="1"/>
  <c r="AO72" i="1" s="1"/>
  <c r="AK61" i="1"/>
  <c r="AN61" i="1" s="1"/>
  <c r="AO61" i="1" s="1"/>
  <c r="AK183" i="1"/>
  <c r="AK120" i="1"/>
  <c r="AL121" i="1"/>
  <c r="AK126" i="1"/>
  <c r="AK224" i="1"/>
  <c r="AN224" i="1" s="1"/>
  <c r="AO224" i="1" s="1"/>
  <c r="AK218" i="1"/>
  <c r="AN218" i="1" s="1"/>
  <c r="AO218" i="1" s="1"/>
  <c r="AK199" i="1"/>
  <c r="AN199" i="1" s="1"/>
  <c r="AO199" i="1" s="1"/>
  <c r="AL105" i="1"/>
  <c r="AK138" i="1"/>
  <c r="AN138" i="1" s="1"/>
  <c r="AO138" i="1" s="1"/>
  <c r="AL77" i="1"/>
  <c r="AK91" i="1"/>
  <c r="AN91" i="1" s="1"/>
  <c r="AO91" i="1" s="1"/>
  <c r="AK78" i="1"/>
  <c r="AN78" i="1" s="1"/>
  <c r="AO78" i="1" s="1"/>
  <c r="AK172" i="1"/>
  <c r="AK167" i="1"/>
  <c r="AK195" i="1"/>
  <c r="AK82" i="1"/>
  <c r="AK142" i="1"/>
  <c r="AN142" i="1" s="1"/>
  <c r="AO142" i="1" s="1"/>
  <c r="AK190" i="1"/>
  <c r="AK150" i="1"/>
  <c r="AK70" i="1"/>
  <c r="AK209" i="1"/>
  <c r="AN209" i="1" s="1"/>
  <c r="AO209" i="1" s="1"/>
  <c r="AK90" i="1"/>
  <c r="AN90" i="1" s="1"/>
  <c r="AO90" i="1" s="1"/>
  <c r="AK210" i="1"/>
  <c r="AK132" i="1"/>
  <c r="AK186" i="1"/>
  <c r="AK130" i="1"/>
  <c r="AK99" i="1"/>
  <c r="AK69" i="1"/>
  <c r="AK112" i="1"/>
  <c r="AK223" i="1"/>
  <c r="AK217" i="1"/>
  <c r="AN217" i="1" s="1"/>
  <c r="AO217" i="1" s="1"/>
  <c r="AL217" i="1"/>
  <c r="AK97" i="1"/>
  <c r="AK176" i="1"/>
  <c r="AK219" i="1"/>
  <c r="AN219" i="1" s="1"/>
  <c r="AO219" i="1" s="1"/>
  <c r="AL219" i="1"/>
  <c r="AK161" i="1"/>
  <c r="AN161" i="1" s="1"/>
  <c r="AO161" i="1" s="1"/>
  <c r="AL161" i="1"/>
  <c r="AL151" i="1"/>
  <c r="AK151" i="1"/>
  <c r="AN151" i="1" s="1"/>
  <c r="AO151" i="1" s="1"/>
  <c r="AK146" i="1"/>
  <c r="AN146" i="1" s="1"/>
  <c r="AO146" i="1" s="1"/>
  <c r="AL146" i="1"/>
  <c r="AK154" i="1"/>
  <c r="AN154" i="1" s="1"/>
  <c r="AO154" i="1" s="1"/>
  <c r="AK107" i="1"/>
  <c r="AN107" i="1" s="1"/>
  <c r="AO107" i="1" s="1"/>
  <c r="AL107" i="1"/>
  <c r="AK89" i="1"/>
  <c r="AN89" i="1" s="1"/>
  <c r="AO89" i="1" s="1"/>
  <c r="AL214" i="1"/>
  <c r="AK214" i="1"/>
  <c r="AN214" i="1" s="1"/>
  <c r="AO214" i="1" s="1"/>
  <c r="AK109" i="1"/>
  <c r="AN109" i="1" s="1"/>
  <c r="AO109" i="1" s="1"/>
  <c r="AL109" i="1"/>
  <c r="AL104" i="1"/>
  <c r="AK104" i="1"/>
  <c r="AN104" i="1" s="1"/>
  <c r="AO104" i="1" s="1"/>
  <c r="AK92" i="1"/>
  <c r="AN92" i="1" s="1"/>
  <c r="AO92" i="1" s="1"/>
  <c r="AK213" i="1"/>
  <c r="AN213" i="1" s="1"/>
  <c r="AO213" i="1" s="1"/>
  <c r="AL213" i="1"/>
  <c r="AL106" i="1"/>
  <c r="AK106" i="1"/>
  <c r="AN106" i="1" s="1"/>
  <c r="AO106" i="1" s="1"/>
  <c r="AK83" i="1"/>
  <c r="AN83" i="1" s="1"/>
  <c r="AO83" i="1" s="1"/>
  <c r="AK215" i="1"/>
  <c r="AN215" i="1" s="1"/>
  <c r="AO215" i="1" s="1"/>
  <c r="AL215" i="1"/>
  <c r="AK204" i="1"/>
  <c r="AN204" i="1" s="1"/>
  <c r="AO204" i="1" s="1"/>
  <c r="AL204" i="1"/>
  <c r="AL205" i="1"/>
  <c r="AK205" i="1"/>
  <c r="AN205" i="1" s="1"/>
  <c r="AO205" i="1" s="1"/>
</calcChain>
</file>

<file path=xl/comments1.xml><?xml version="1.0" encoding="utf-8"?>
<comments xmlns="http://schemas.openxmlformats.org/spreadsheetml/2006/main">
  <authors>
    <author/>
  </authors>
  <commentList>
    <comment ref="F135" authorId="0" shapeId="0">
      <text>
        <r>
          <rPr>
            <sz val="11"/>
            <color rgb="FF000000"/>
            <rFont val="Calibri"/>
            <family val="2"/>
          </rPr>
          <t>Nohora Isabel:
revisar redacción</t>
        </r>
      </text>
    </comment>
  </commentList>
</comments>
</file>

<file path=xl/sharedStrings.xml><?xml version="1.0" encoding="utf-8"?>
<sst xmlns="http://schemas.openxmlformats.org/spreadsheetml/2006/main" count="4722" uniqueCount="1347">
  <si>
    <t>CONTEXTO ESTRATÉGICO</t>
  </si>
  <si>
    <t xml:space="preserve">CLASIFICACION RIESGO </t>
  </si>
  <si>
    <t xml:space="preserve">PROCESOS </t>
  </si>
  <si>
    <t xml:space="preserve">OBJETIVO DEL PROCESO </t>
  </si>
  <si>
    <t>CALIFICACIÓN DEL RIESGO</t>
  </si>
  <si>
    <t>SI</t>
  </si>
  <si>
    <t>EXTERNOS</t>
  </si>
  <si>
    <t>INTERNOS</t>
  </si>
  <si>
    <t xml:space="preserve">Estratégico </t>
  </si>
  <si>
    <t xml:space="preserve">Sostenibilidad Financiera </t>
  </si>
  <si>
    <t>Generar recursos  para la administración de las áreas del SPNN y la coordinación del SINAP, a través de la gestión,  formulación e implementación de proyectos, alianzas e instrumentos económicos y financieros que contribuyan a la disminución de la brecha.</t>
  </si>
  <si>
    <t>PROBABILIDAD</t>
  </si>
  <si>
    <t>IMPACTO</t>
  </si>
  <si>
    <t>NO</t>
  </si>
  <si>
    <t xml:space="preserve">NO </t>
  </si>
  <si>
    <t>Económico</t>
  </si>
  <si>
    <t>Infraestructura</t>
  </si>
  <si>
    <t xml:space="preserve">Operativo </t>
  </si>
  <si>
    <t xml:space="preserve">Direccionamiento Estratégico </t>
  </si>
  <si>
    <t>Formular e implementar  lineamientos, metodologías y estrategias de planeación,  seguimiento y evaluación dirigidos al cumplimiento  de la misión y objetivos  institucionales.</t>
  </si>
  <si>
    <t>RARO (1)</t>
  </si>
  <si>
    <t>INSIGNIFICANTE (1)</t>
  </si>
  <si>
    <t>Medioambiental</t>
  </si>
  <si>
    <t>Recursos humanos</t>
  </si>
  <si>
    <t xml:space="preserve">Financiero </t>
  </si>
  <si>
    <t xml:space="preserve">Gestión de Comunicaciones </t>
  </si>
  <si>
    <t>Promover la valoración social de las áreas protegidas del Sistema de Parques Nacionales Naturales de Colombia por parte de los nacionales y extranjeros mediante la implementación de la estrategia de comunicación y educación para la conservación para que tomen acciones desde su cotidiano, encaminadas a contribuir con la conservación .</t>
  </si>
  <si>
    <t>IMPROBABLE (2)</t>
  </si>
  <si>
    <t>MENOR (2)</t>
  </si>
  <si>
    <t>Político</t>
  </si>
  <si>
    <t>Procesos</t>
  </si>
  <si>
    <t xml:space="preserve">Tecnología </t>
  </si>
  <si>
    <t xml:space="preserve">Evaluación a los Sistemas de Gestión </t>
  </si>
  <si>
    <t>Determinar el cumplimiento de los procesos, procedimientos, operaciones y la gestión de la Entidad,  mediante la asesoría y acompañamiento, verificación y evaluación independiente, objetiva, sistemática y permanente de los Sistemas de Gestión y monitoreo a los riesgos, para generar oportunidades de mejora y fortalecimiento de la cultura de autocontrol que contribuyan al logro de los objetivos y metas de la Entidad, en armonía con los entes externos.</t>
  </si>
  <si>
    <t>POSIBLE (3)</t>
  </si>
  <si>
    <t>MODERADO (3)</t>
  </si>
  <si>
    <t>Social</t>
  </si>
  <si>
    <t>Tecnología</t>
  </si>
  <si>
    <t xml:space="preserve">Ambiental </t>
  </si>
  <si>
    <t>Administración y Manejo del SPNN</t>
  </si>
  <si>
    <t xml:space="preserve">Planificar e implementar estrategias de manejo  que permitan tener un sistema de Parques efectivamente gestionado. </t>
  </si>
  <si>
    <t>PROBABLE (4)</t>
  </si>
  <si>
    <t>MAYOR (4)</t>
  </si>
  <si>
    <t xml:space="preserve">Tecnológico </t>
  </si>
  <si>
    <t xml:space="preserve">Cumplimiento </t>
  </si>
  <si>
    <t xml:space="preserve">Coordinación del SINAP </t>
  </si>
  <si>
    <t xml:space="preserve">Direccionar estrategicamente las acciones que permitan coordinar el desarrollo de un Sistema Nacional de Áreas Protegidas, a través de la orientación y facilitación de sus procesos en el nivel nacional, regional y local,  de tal forma que  contribuyan a la consolidación y al cumplimiento de los objetivos de conservación del país y a los compromisos nacionales e internacionales suscritos. </t>
  </si>
  <si>
    <t>CASI SEGURO (5)</t>
  </si>
  <si>
    <t>CATASTRÓFICO (5)</t>
  </si>
  <si>
    <t xml:space="preserve">De corrupción </t>
  </si>
  <si>
    <t xml:space="preserve">Gestión de Recursos Financieros </t>
  </si>
  <si>
    <t>Gestionar y  administrar los recursos financieros asignados a la Entidad para contribuir al control de los mismos y contar con información financiera veraz y oportuna para la toma de decisiones.</t>
  </si>
  <si>
    <t xml:space="preserve">Gestión de Recursos Físicos </t>
  </si>
  <si>
    <t xml:space="preserve">Administrar los recursos físicos de Parques Nacionales Naturales mediante la identificación,  valoración y mantenimiento de los bienes muebles e inmuebles, para garantizar la disponibilidad de los mismos. </t>
  </si>
  <si>
    <t xml:space="preserve">Gestión del Talento Humano </t>
  </si>
  <si>
    <t>Identificar las necesidades de personal y proporcionar a la Entidad recurso humano calificado, mediante el desarrollo de actividades de selección, capacitación, bienestar e incentivos y seguridad y salud en el trabajo de tal manera que se contribuya al logro de la misión y objetivos institucionales</t>
  </si>
  <si>
    <t xml:space="preserve">Adquisición de Bienes y Servicios </t>
  </si>
  <si>
    <t xml:space="preserve">Satisfacer las necesidades de bienes y servicios de Parques Nacionales Naturales, mediante el apoyo en la gestión de procesos requeridos para la  planificación de compras, suscripción de  contratos que cumplan con la normatividad vigente y con los ejercicios de Planeación Financiera definidos y aprobados por cada dependencia para el buen desarrollo de la  gestión de la Entidad. </t>
  </si>
  <si>
    <t xml:space="preserve">Gestión y Administración de la Información </t>
  </si>
  <si>
    <t>Gestionar y administrar la documentación e información producida y recibida en Parques y aquella que conforma su capital intelectual, mediante la generación de lineamientos, políticas y la aplicación de metodologías ajustadas a las necesidades de la entidad,  asegurando la confidencialidad, integridad y disponibilidad oportuna de la información, para evidenciar el cumplimiento de las funciones bajo el principio de transparencia y poder contribuir con la construcción de la memoria institucional .</t>
  </si>
  <si>
    <t xml:space="preserve">Gestión Jurídica </t>
  </si>
  <si>
    <t xml:space="preserve">Asistir jurídicamente a Parques Nacionales Naturales en los asuntos relacionados con el cumplimiento de sus funciones, mediante la interpretación y aplicación de la normatividad vigente, para la defensa de sus intereses, garantizando la legalidad de sus actuaciones. </t>
  </si>
  <si>
    <t xml:space="preserve">Atención al Usuario </t>
  </si>
  <si>
    <t>Atender las solicitudes y requerimientos de los usuarios de Parques Nacionales Naturales , mediante el suministro de la información relacionada con los productos, servicios y trámites de competencia de la Entidad.</t>
  </si>
  <si>
    <t/>
  </si>
  <si>
    <t>MAPA DE RIESGOS</t>
  </si>
  <si>
    <t>Código:  DE_FO_02</t>
  </si>
  <si>
    <t>Versión: 10</t>
  </si>
  <si>
    <t>Fecha vigencia: 31/03/2016</t>
  </si>
  <si>
    <t>FECHA DE ACTUALIZACIÓN DE LOS RIESGOS: Enero 2016</t>
  </si>
  <si>
    <t>No.</t>
  </si>
  <si>
    <t>PROCESO</t>
  </si>
  <si>
    <t>OBJETIVO DEL PROCESO</t>
  </si>
  <si>
    <t xml:space="preserve"> IDENTIFICACIÓN DEL RIESGO</t>
  </si>
  <si>
    <t xml:space="preserve">ANÁLISIS DEL RIESGO INHERENTE </t>
  </si>
  <si>
    <t>VALORACIÓN DEL RIESGO 
IDENTIFICACIÓN Y EVALUACIÓN DE CONTROLES EXISTENTES</t>
  </si>
  <si>
    <t xml:space="preserve">RIESGO RESIDUAL </t>
  </si>
  <si>
    <t>TRATAMIENTO DEL RIESGO</t>
  </si>
  <si>
    <t xml:space="preserve">SEGUIMIENTO ABRIL </t>
  </si>
  <si>
    <t xml:space="preserve">SEGUIMIENTO AGOSTO </t>
  </si>
  <si>
    <t xml:space="preserve">DICIEMBRE </t>
  </si>
  <si>
    <t xml:space="preserve">RIESGO </t>
  </si>
  <si>
    <t xml:space="preserve">DESCRIPCIÓN DEL RIESGO </t>
  </si>
  <si>
    <t xml:space="preserve">CAUSAS </t>
  </si>
  <si>
    <t>IMPACTO</t>
  </si>
  <si>
    <t xml:space="preserve">CLASIFICACIÓN DEL RIESGO </t>
  </si>
  <si>
    <t xml:space="preserve">UNIDAD DE DECISIÓN RESPONSABLE </t>
  </si>
  <si>
    <t xml:space="preserve">SEGUIMIENTO CONTROL INTERNO </t>
  </si>
  <si>
    <t>MONITOREO (AP, NC Y DT)</t>
  </si>
  <si>
    <t>EVALUACIÓN DEL RIESGO</t>
  </si>
  <si>
    <t xml:space="preserve">EXISTEN CONTROLES </t>
  </si>
  <si>
    <t>DESCRIPCIÓN DE LOS CONTROLES EXISTENTES</t>
  </si>
  <si>
    <t>EL CONTROL ESTA DOCUMENTADO</t>
  </si>
  <si>
    <t>EL CONTROL SE APLICA</t>
  </si>
  <si>
    <t>EL CONTROL ES EFECTIVO</t>
  </si>
  <si>
    <t xml:space="preserve">Seleccione si el control
 contrarresta la probabilidad o el impacto  </t>
  </si>
  <si>
    <t>PUNTAJE FINAL</t>
  </si>
  <si>
    <t>PROMEDIO PROBABLIDAD</t>
  </si>
  <si>
    <t xml:space="preserve">ACCIONES PREVENTIVAS </t>
  </si>
  <si>
    <t>FECHA DE INICIO</t>
  </si>
  <si>
    <t xml:space="preserve">FECHA DE FINALIZACIÓN </t>
  </si>
  <si>
    <t xml:space="preserve">RESPONSABLE </t>
  </si>
  <si>
    <t xml:space="preserve">FECHA </t>
  </si>
  <si>
    <t xml:space="preserve">DESCRIPCIÓN SEGUIMIENTO </t>
  </si>
  <si>
    <t xml:space="preserve">% AVANCE </t>
  </si>
  <si>
    <t xml:space="preserve">RESULTADO MONITOREO </t>
  </si>
  <si>
    <t>TOTAL NIVEL EXPOSICIÓN</t>
  </si>
  <si>
    <t xml:space="preserve">ZONA DE RIESGO </t>
  </si>
  <si>
    <t>OPCIONES DE MANEJO DEL RIESGO</t>
  </si>
  <si>
    <t>SI ó 
NO</t>
  </si>
  <si>
    <t xml:space="preserve"> (%)</t>
  </si>
  <si>
    <t>SI ó NO</t>
  </si>
  <si>
    <t>PROMEDIO IMPACTO</t>
  </si>
  <si>
    <t>Evaluación Probabilidad</t>
  </si>
  <si>
    <t>Evaluación Impacto</t>
  </si>
  <si>
    <t>DISMINUCIÓN PROBABILIDAD</t>
  </si>
  <si>
    <t>DISMINUCIÓN IMPACTO</t>
  </si>
  <si>
    <t>DISMINUCION</t>
  </si>
  <si>
    <t>ZONA DE RIESGO</t>
  </si>
  <si>
    <t xml:space="preserve">Planificar e implementar estrategias de manejo y acciones de autoridad ambiental  que permitan tener un sistema de Parques efectivamente gestionado. </t>
  </si>
  <si>
    <t xml:space="preserve">Aumento en las presiones de los VOC </t>
  </si>
  <si>
    <t>Usos de artes de pesca (mallas)afectando la viabilidad de las especies de peces de importancia socio-economica y ecologica.</t>
  </si>
  <si>
    <t>Falta de educacion y sensibilizacion ambiental a pescadores con malla</t>
  </si>
  <si>
    <t>Disminucion en la poblacion de estos peces afectacion a sus procesos reproductivos  de las especies pescadas y afectacion socialo y economica a los pescadores artesales que constituyen el 31% de municpios de NUQUI Y BAHIA SOLANO.</t>
  </si>
  <si>
    <t xml:space="preserve">PNN Utria </t>
  </si>
  <si>
    <t>Recorridos de prevencion control y vigilancia</t>
  </si>
  <si>
    <t>Realizacion de campañas con educativas con pescadores y consumidore de pescado con malla. (100%)</t>
  </si>
  <si>
    <t>Diciembre de 2016</t>
  </si>
  <si>
    <t>Jefe del Área Protegida</t>
  </si>
  <si>
    <r>
      <t>Se avanzó realizando 20 recorridos  de PVC como seguimiento a los acuerdos  fundamentalmente  de mangle  y pozas .Igualmente dos recorridos  pedagógicos  en pinagua (anexo 1 recorridos )control y seguimiento a la veda reglamentada por la AUNAP de camarón langostino  de aguas someras y profundas .Los recorridos  se efectuaron  e n las veredas  de los cinco consejos  comunitarios que corresponde a los cinco sectores priorizados .Los sectores por ODEMAP,playas unidas y bajo tapaje son los que contaron con mayor presencia .los beneficiarios  del ejercicio de la autoridad ambiental  de las veredas  de Naranjo,bajito,trejos,playa nueva,cantil,el porvenir ,garcero,las pampas,san pablo,pueblito,mulatos,vigia ,bazan,carvajal,barranco.
Como parte de la implementación de la acción preventiva, durante el trimestre se ha avanzado en la estructuración de la  campaña educativa para promover la pesca y el consumo responsable del pescado y se ha realizado ejercicio de articulación y concertación tanto con las instituciones educativas de El Valle (Normal Superior Santa Teresita  y el Instituto Técnico Agrícola), como con la AUNAP y la Alcaldía Municipal de Bahía Solano, para abordar de manera conjunta la implementación de la campaña educativa. Esto teniendo en cuenta que las instituciones mencionadas, tienen competencias frente a la problemática que genera el riesgo institucional y frente a la solución del mismo.
A continuación se relacionan las actividades que se han desarrollado durante los meses de enero a marzo de 2016:</t>
    </r>
    <r>
      <rPr>
        <b/>
        <sz val="11"/>
        <rFont val="Calibri"/>
        <family val="2"/>
      </rPr>
      <t>Actividad N°1</t>
    </r>
    <r>
      <rPr>
        <sz val="11"/>
        <color rgb="FF000000"/>
        <rFont val="Calibri"/>
        <family val="2"/>
      </rPr>
      <t>: Articulación interinstitucional entre las administraciones municipales de Bahía Solano y Nuquí y el PNN Utría para el ordenamiento ambiental de la zona de influencia del Área Protegida en ambos municipios
Fecha: Enero 25 y 26
Participantes: Administraciones Municipales de Bahía Solano y Nuquí y PNN Utría
Objetivo: Articular trabajo entre administraciones municipales de Nuquí y Bahía Solano y el PNN Utría para promover y desarrollar conjuntamente con los consejos comunitarios generales y resguardos indígenas de ambos municipios, el ordenamiento ambiental de la zona de influencia del Área Protegida, fortaleciendo la gobernanza institucional y comunitaria, integrando las diferentes visiones y saberes sobre el territorio, aportando al mejoramiento de la calidad de vida de las comunidades locales, al uso sostenible del territorio colectivo y  a la conservación del Área Protegida.
Resultado de la reunión: Se establecieron acuerdos sobre aspectos alrededor de los cuales se articularán los esfuerzos de las entidades participantes, entre ellos, las estrategias a desarrollar con los pescadores de malla,  en los componentes educativo, de fortalecimiento social y productivo, así como el fortalecimiento del liderazgo y participación de las administraciones municipales en los procesos de ordenamiento de los recursos hidrobiológicos y pesqueros.</t>
    </r>
    <r>
      <rPr>
        <sz val="11"/>
        <color rgb="FFFF0000"/>
        <rFont val="Calibri"/>
        <family val="2"/>
      </rPr>
      <t xml:space="preserve"> Evidencias: Anexo 1 Memoria del event</t>
    </r>
    <r>
      <rPr>
        <sz val="11"/>
        <color rgb="FF000000"/>
        <rFont val="Calibri"/>
        <family val="2"/>
      </rPr>
      <t>o</t>
    </r>
    <r>
      <rPr>
        <b/>
        <sz val="11"/>
        <rFont val="Calibri"/>
        <family val="2"/>
      </rPr>
      <t>Actividad N°</t>
    </r>
    <r>
      <rPr>
        <sz val="11"/>
        <color rgb="FF000000"/>
        <rFont val="Calibri"/>
        <family val="2"/>
      </rPr>
      <t>2: Salida  de campo con docentes de la Institución Normal Superior Santa Teresita de El Valle 
Fecha: Enero 29 de 2016
Participantes: Docentes de la Institución Normal Superior Santa Teresita de El Valle y PNN Utría
Objetivo: Realizar el reconocimiento del PRAE Sendero Valle – Utría un Sendero hacia el Conocimiento y el Rescate de los Valores Autóctonos, pasando por las primeras estaciones del mismo y recorrer la estación Selva haciendo caracterización del sendero y sus alrededores, con el fin de definir acciones pertinentes y sitios donde se pueda desarrollar con los estudiantes las temáticas y actividades planteadas en el marco del proyecto ambiental escolar.
Resultado de la reunión: Se identificó la necesidad de incluir en la estación Playa, en la que se aborda el tema de la pesca los aspectos relacionados con la pesca responsable</t>
    </r>
    <r>
      <rPr>
        <sz val="11"/>
        <color rgb="FFFF0000"/>
        <rFont val="Calibri"/>
        <family val="2"/>
      </rPr>
      <t>.
Evidencias: Anexo 2  Informe de reconocimiento Sendero PR</t>
    </r>
    <r>
      <rPr>
        <sz val="11"/>
        <color rgb="FF000000"/>
        <rFont val="Calibri"/>
        <family val="2"/>
      </rPr>
      <t>AE</t>
    </r>
    <r>
      <rPr>
        <b/>
        <sz val="11"/>
        <rFont val="Calibri"/>
        <family val="2"/>
      </rPr>
      <t>Actividad N°</t>
    </r>
    <r>
      <rPr>
        <sz val="11"/>
        <color rgb="FF000000"/>
        <rFont val="Calibri"/>
        <family val="2"/>
      </rPr>
      <t>3: Reunión con Alcaldesa de Bahía Solano, Secretarios de Despacho, Asesor del municipio para la formulación del Plan de Desarrollo Municipal y PNN Utría
Fecha: marzo 15 de 2016
Participantes: Administración Municipal de Bahía Solano y PNN Utría
Objetivo: Concertar aspectos a ser incluidos en el Plan de Desarrollo Municipal de Bahía Solano para promover la Conservación del PNN Utría y promover la articulación interinstitucional  para la suscripción e implementación del convenio interadministrativo de asociación entre alcaldías y consejos generales de Bahía Solano y Nuquí y Parques Nacionales Naturales – PNN Utría
Resultado de la reunión: Entre los aspectos identificados para ser incluidos en el plan de desarrollo municipal de Bahía Solano, relacionados con el tema de la pesca, están los siguientes:
• Crear, activar, dinamizar las mesas o espacios de concertación requeridos para el ordenamiento y promoción del uso sostenible de las playas, manglares, arrecifes rocosos y coralinos, playas, bosque húmedo tropical y las actividades pesquera, turística, agropecuaria y forestal, en articulación con las autoridades étnicas territoriales del municipio y los procesos de ordenamiento subregional.
• Promover sistemas productivos sostenibles (pesca, turismo, agropecuario y forestales, entre otros) orientados a mercados verdes, que aporten al mejoramiento de la calidad de vida de las comunidades locales, al fortalecimiento de su soberanía y seguridad alimentaria, a  la valoración de las prácticas culturales sostenibles y a la conservación del territorio municipal y del PNN Utría.
• Concertar con las autoridades públicas y étnicas programa y estrategias para la conservación y uso sostenible de la pesca en ríos y quebradas del municipio y en especial del área de influencia del PNN Utría.
• Concertar y desarrollar con las autoridades ambientales y étnica territoriales un programa de educación ambiental y comunicación comunitaria, orientado a fortalecer la valoración social de los ecosistemas y especies representativos del municipio y presentes en los territorios colectivos, resguardos indígenas y el Parque Nacional Natural Utría, así como de las culturas asociados a estos. 
• Liderar el proceso de articulación interinstitucional y comunitaria para el ejercicio de la función y autoridad ambiental en el municipio y apoyar labores de prevención, vigilancia y control en los territorios étnicos, en la ZEPA  y en el Parque Nacional Natural Utrí</t>
    </r>
    <r>
      <rPr>
        <sz val="11"/>
        <color rgb="FFFF0000"/>
        <rFont val="Calibri"/>
        <family val="2"/>
      </rPr>
      <t>a. Evidencia Anexo 3 Act</t>
    </r>
    <r>
      <rPr>
        <sz val="11"/>
        <color rgb="FF000000"/>
        <rFont val="Calibri"/>
        <family val="2"/>
      </rPr>
      <t>a</t>
    </r>
  </si>
  <si>
    <t>afectacion de los VOC debido a las situaciones UOT al interior del area protegida que se da al no contar con recursos para el  saneamiento predial,retauracion ecologica y sistemas sostenibles de conservacion este ultimo en la zona con funcion amortiguadora en el marco del plan de menjo del PNN MUNCHIQUE</t>
  </si>
  <si>
    <t>1. La problemática de UOT no habia sido abordada integralmente a traves de la diferentes instituciones del estado con competencia.
2.Escasez de recursos económicos y de otras fuentes de cooperacion para abordar los temas de UOT.
3.Falta de presencia institucional  por carencia de personal y riesgo publico.
4.El aumento de la frontera agricola debido al conflicto por uso ocupacion  y tenencia en el area  y por  ocupantes en las zonas limitrofes con el area protegida.</t>
  </si>
  <si>
    <t>Debilidad en la gorbernabilidad y en el relacionamiento con las comunidades locales para  la conservacion de los VOC del area protegida.
Perdida de coberturas vegetales, de los ecosistemas  protegidos en el PNN MUNCHIQUE especialmente en la selva calida o inferior.</t>
  </si>
  <si>
    <t xml:space="preserve">PNN Munchique </t>
  </si>
  <si>
    <t>Informes de programas de monitoreo 
analisis multitemporales de cobertura  de la tierra 
informe del ejercicio del aautoridad ambiental.</t>
  </si>
  <si>
    <t>1.Promover la coordinacion interinstitucional a traves  de reuniones y mesas de trabajo.40%
2.buscar maximizar el uso de los recursos asignados al PNN MUNCHIQUE y gestion de recursos con otras instituciones y organismos de cooperacion.10%
3.Continuar la puesta en marcha de las estrategias de restauracion ecologica , SSC,  y otras,en  la busqueda de soluciones para la problematica de uso y ocupacion y tenencia en el marco de la mesa nacional  de concertacion con coumunidades campesinas e instituciones del estado y la mesa local campesina del PNN MUNCHIQUE.50%</t>
  </si>
  <si>
    <t>Enero de 2016</t>
  </si>
  <si>
    <r>
      <rPr>
        <b/>
        <sz val="11"/>
        <rFont val="Calibri"/>
        <family val="2"/>
      </rPr>
      <t>1. Reuniones interinstitucionales</t>
    </r>
    <r>
      <rPr>
        <sz val="11"/>
        <color rgb="FF000000"/>
        <rFont val="Calibri"/>
        <family val="2"/>
      </rPr>
      <t>a) 17 de febrero: Participación por Parques Nacionales en instalación Comisión Departamental del Cauca de Cambio Climático (Anexo 1); b) 22 de febrero participación reunión del Plan de Desarrollo Departamental del Cauca en la mesa de trabajo de gestión ambiental donde se incorporaron temas que aporten a la gestión del PNN Munchique, por parte de Jefe de área y profesional de ordenamiento de la DTPA (Anexo 2). c) 23. febrero: Participación en reunión de formulación de plan de desarrollo municipal del Tambo, en la mesa ambiental. (Anexo 3) d) 8 de marzo. participación en taller “Diseño metodológico para la determinación y medición del área sembrada con amapola y marihuana en el territorio Colombiano” y una aplicación piloto para la validación metodológica en el departamento del Cauca. (Anexo 4). e) 12 de abril: Reunión con cabildo Honduras, CRC, CIPAV, EPSA, Alcaldía de Morales: para hablar sobre la necesidad de avanzar ordenamiento ambiental de la zona de Pico de Águila, área con función amortiguadora del Parque (Anexo 5). f) REunión de presentación de resultados del proyecto GEF Chocó Biogeográfico con participación de funcionarios, Ecohabitats WWF, Unicauca, CRC. ( Anexo 6).</t>
    </r>
    <r>
      <rPr>
        <b/>
        <sz val="11"/>
        <rFont val="Calibri"/>
        <family val="2"/>
      </rPr>
      <t>2. Gestión de recursos:</t>
    </r>
    <r>
      <rPr>
        <sz val="11"/>
        <color rgb="FF000000"/>
        <rFont val="Calibri"/>
        <family val="2"/>
      </rPr>
      <t xml:space="preserve"> a) Elaboración de propuesta para HOTSPOT de andes tropicales, Ecosystem Critical Partnership Fund, recursos que maneja Patrimonio Natural. Se pasan dos propuesta una con la ONG Conservación Ambiente Colombia y otra con CIPAV. (Anexo 7 y 8)
</t>
    </r>
    <r>
      <rPr>
        <b/>
        <sz val="11"/>
        <rFont val="Calibri"/>
        <family val="2"/>
      </rPr>
      <t>3. Estrategias de Restauración Ecológica Participativa y SSC en busqueda de soluciones a la problemática de UOT</t>
    </r>
    <r>
      <rPr>
        <sz val="11"/>
        <color rgb="FF000000"/>
        <rFont val="Calibri"/>
        <family val="2"/>
      </rPr>
      <t xml:space="preserve">  
Durante el primer trimestre del año: a) El Área Protegida ha continuado con el proceso de diligencias las fichas de caracterización predial (3 fichas) en los sectores de colonización la Playa y el Cóndor en el marco de la pollitica de Uso Ocupación y Tenencia. (Anexo 10) b) En el sector de manejo del PNN Munchique de Playa Rica se hace acompañamiento a la comunidad en marco del proceso de Restauración Ecológica Participativa (REP). Se registra un total de 17 visitas en la veredas de Brisas, Gavilanes, San Joaquín, la Cueva, Sinaí, los Micos y Primavera. (Anexo 11)
c) Se realiza seguimiento y acompañamiento a las familias que se vincularon al proceso años atrás en Sistemas Sostenibles para la Conservación; 6 visitas a fincas en los sectores de la Romelia, El Rosal y Santa Cruz de Siguí. (Anexo 12). d) Se da continuidad al proceso de definición de la zona con función amortiguadora a traves de la profesional del proyecto GEF minería. Se cuenta con documento de avance (Anexo 13)</t>
    </r>
  </si>
  <si>
    <t>17%
7%
10%</t>
  </si>
  <si>
    <t>Prevenir y mitigar presiones que puedan afectar negativamente los elementos naturales y culturales que caracterizan las áreas protegidas y los sistemas que conforman</t>
  </si>
  <si>
    <t>El Parque se puede ver abocado a no disponer de suficientes recursos  financieros para su manejo, a la ocupación ilegal de su territorio, al uso insostenible de sus recursos naturales, a la disminución de su integridad ecológica  y a su ingobernabilidad</t>
  </si>
  <si>
    <t>1. Falta de compromiso institucional y comunitario para el desarrollo de actividades encaminadas al aprovechamiento de los servicios ecosistemicos presentes en la zona.
2. Discontinuidad y falta de retroalimentación en los procesos de capacitación dirigidos al personal del PNN en los tematicas que contribuyan a la conservación y manejo.
3.Inversión de tiempo y personal en actividades que no aportan al conocimiento del estado de conservación de los VOC.</t>
  </si>
  <si>
    <t xml:space="preserve"> Ampliación de la frontera agricola en la zona aledaña al parque, ya que la normatividad ambiental existente no es aplicada en las áreas protegidas de carácter regional y municipal.
Perdida de biodiversidad, impactos negativos al suelo, al aire, al agua. </t>
  </si>
  <si>
    <t>Estratégicos</t>
  </si>
  <si>
    <t>PNN Cueva de los Guacharos</t>
  </si>
  <si>
    <t xml:space="preserve">Informes de recorridos de control y vigilancia.
Actas de  Comités Locales de áreas Protegidas de los municipios de Palestina y Acevedo.
Eventos y talleres de educación ambiental.
Informes de gestión </t>
  </si>
  <si>
    <t>1.1 Implementar el programa de educación ambiental, articulando las entidades y comunidades aledañas al PNN (  20% ) 
1.2 Implementar el programa de ecoturismo comunitario articulando las entidades y comunidades aledañas al PNN  ( 20% ).
1.3 Coordinar y participar en los comites Locales de Areas Protegidas en los municipios de Palestina y Acevedo. (  20% )
2.1 Incluir en los  comites técnicos la socializacion de las capacitaciones a las que asisten los funcionarios. (40%).</t>
  </si>
  <si>
    <t xml:space="preserve">Jefe del Área Protegida </t>
  </si>
  <si>
    <r>
      <rPr>
        <b/>
        <sz val="11"/>
        <rFont val="Calibri"/>
        <family val="2"/>
      </rPr>
      <t xml:space="preserve">1.1. </t>
    </r>
    <r>
      <rPr>
        <sz val="11"/>
        <color rgb="FF000000"/>
        <rFont val="Calibri"/>
        <family val="2"/>
      </rPr>
      <t>Asistencia al CIDEA de Acevedo con el objetivo fue evaluar los proyectos educativos en las instituciones educativas del municipio conclusion la concentracion de los proyectos es en reciclaje y manejo de residuos solidos, se tiene la atencion del centro de interpretacion ambiental CIAM en el municipio de Palestina</t>
    </r>
    <r>
      <rPr>
        <b/>
        <sz val="11"/>
        <rFont val="Calibri"/>
        <family val="2"/>
      </rPr>
      <t xml:space="preserve">  7% 1.2.</t>
    </r>
    <r>
      <rPr>
        <sz val="11"/>
        <color rgb="FF000000"/>
        <rFont val="Calibri"/>
        <family val="2"/>
      </rPr>
      <t xml:space="preserve"> *Acta del 25 de Enero de 2015 con los operadores donde el objetivo era  resolver las dudas sobre el contrato con Parques Nacionales de Colombia para la prestacion de los servicios ecoturisticos, en la cual se subrayo el hecho de que los dos operadores deberian trabajar coordinados y sin mayores contratiempos se fijaron fechas para la firma del contrato *Acta 18 de febrero de reunion con el grupo los andakies con el objetivo de capacitarlos en la interpretacion de los senderos ecoturisticos * Listado de asistencia el 22 de febrero acerca de las buenas practicas y coodigo de conducta dentro del parque Cueva de los guacharos*En la implementación del programa de ecoturismo comunitario se firmo del acta de inicio del contrato con los dos operadores ecoturisticos con la Corporacion los Andakies y Fundacion Cercaviva el dia 2 de marzo del 2016. * Acta  del 4 de marzo de capacitacion a los andakies en el circuito camino de los gigantes realizando simulacro de guianza * 3 actas de mantenimientos a senderos 27 de enero 22 de febrero y 12 de marzo con el fin de entregar los senderos en el mejor estado posible y minimizar los correctivos * 5 actas de monitoreo a senderos del 19 y del 22 al 25 de febrero donde se diagnostico el estado de los senderos como bueno junto con la tabulacion de los resultados se obtuvo la linea base actualizada para poder hacer los seguimientos posteriores 7% </t>
    </r>
    <r>
      <rPr>
        <b/>
        <sz val="11"/>
        <rFont val="Calibri"/>
        <family val="2"/>
      </rPr>
      <t>1.3.</t>
    </r>
    <r>
      <rPr>
        <sz val="11"/>
        <color rgb="FF000000"/>
        <rFont val="Calibri"/>
        <family val="2"/>
      </rPr>
      <t xml:space="preserve"> Asistencia y secretaria tecnica a dos COLAP en el municipio de Palestina donde los objetivos fueron Crear la agenda 2016, aclarar temas de compra y postulacion de bienes de importancia ambiental del municipio y la socializacion de la  estrategia del PGAR del departamento del Huila, socializacion y compromiso de participacion en el Dia nacional del Oso y la Danta mas la propuesta por el parque de celebrar el dia del roble negro, En el municipio de Acevedo los objetivos fueron la agenda 2016, se pidio informe a la alcaldia sobre la compra de unos bienes de importancia ambiental sobre los cuales hay unas observaciones legales, se entrego la lista de los postulados actuales, se pidio informe de la empresa ENGESA sobre compra de predios, socializacion de la  estrategia del PGAR del departamento del Huila, socializacion y compromiso de participacion en el Dia nacional del Oso y la Danta mas el dia del Parque Nacional Natural Cueva de los guacharos de los actores presentes.7%  </t>
    </r>
    <r>
      <rPr>
        <b/>
        <sz val="11"/>
        <rFont val="Calibri"/>
        <family val="2"/>
      </rPr>
      <t>2.1.</t>
    </r>
    <r>
      <rPr>
        <sz val="11"/>
        <color rgb="FF000000"/>
        <rFont val="Calibri"/>
        <family val="2"/>
      </rPr>
      <t xml:space="preserve"> En el comite tecnico se presento la socializacion de las reservas de la sociedad civil RNSC por parte de la funcionaria Francy Trujillo evento realizado en Popayan  14%</t>
    </r>
  </si>
  <si>
    <t>Que ante una situacion natural no se cuente con la capacidad para atender un evento de tsunami</t>
  </si>
  <si>
    <t xml:space="preserve">Debido a la ubicación geográfica en la que se encuentra el Santuario de Fauna y Flora Malpelo, y las condiciones climatologicas y oceanograficas  ocasiona que no se pueda atender de manera efectiva el evento natural . 
Lo que ocasiona  que esta area pueda ser afectada por un evento tsunami y por repentinos cambios climaticos </t>
  </si>
  <si>
    <t>1. No contar con los instrumentos de planeacion( plan de emergencia actualizado)
2. No tener articulado el plan de emergencias y protocolo de contingencia con los planes de acción articulados con los comites de gestion del riesgo del distrtito de buenaventura
3. No contar con  los medios  fisicos humanos y financieros para atender los desastres naturales de manera eficiente</t>
  </si>
  <si>
    <t>* Incumplimiento de las metas asignadas a la Territorial.
* No lograr la disminución de las presiones al interior de la AP por el uso, ocupación y la tenencia.
* Inversiones dispersas, de bajo impacto y en ocasiones contradictoriasRiesgo  en la integridad física del equipo de trabajo.
Se verian afectados los objetivos estrategicos alineados con el area protegida.</t>
  </si>
  <si>
    <t xml:space="preserve">SFF Malpelo </t>
  </si>
  <si>
    <t>Revision y reportes  periodicos  de informacion in situ de condiciones climaticas reportadas por el funcionario del SFF MALPELO</t>
  </si>
  <si>
    <t>1. Gestionar la aprobacion del plan de emergencias del area 40%
2. Gestionar la articulacion con los comites de gestion del riesgo con el distrito de buenaventura y la armada  otros organismos 20%
3. Gestionar los recursos necesarios para la implementacion del plan. 40%</t>
  </si>
  <si>
    <t>1- El SFF tiene un PEC aprobado por Concepto Técnico No 20142200000816 del 2 de Diciembre de 2014 de la SGM-GPM,  q en su momento se socializó con el Comité Municipal de Gestión del Riesgo de B/ventura. Se tiene programado en mayo iniciar el proceso de actualización con la DTPA , teniendo en cuenta los nuevos lineamientos. Actualmente se cuenta con un diagnóstico de identificación de peligros y valoración de los riesgos, que se considera un insumo importante para atención y prevención de emergencias.
2- En el marco de la articulación con la Armada Nacional, se generó un espacio para el intercambio de experiencias en el cual se capacitó al equipo del AP en el protocolo de comunicaciones, como componente clave en la prevención y atención de emergencias y contingencias (ver acta, pg.3). Este avance, se enmarca en la actividad de capacitación del personal, planteada en el PEC vigente.
3- Actualmente se están gestionando recursos con la oficina de Gestión Humana para la implementación del SG- SST, para una asesoría que posibilite la elaboración de procedimientos, formatos y registros aplicables al SG-SST de Parques Nacionales, así como evaluación y seguimiento del proceso (ver propuesta técnica y financiera presentada a). El tema de SST, nos contribuye a una mejor prevención y atención de emergencias y contingencias.</t>
  </si>
  <si>
    <t>1- 20%
2- 10%
3- 5%</t>
  </si>
  <si>
    <t>Tener una comunidad preparada para enfrentar un riesgo  de tsunami sobre una base de planificacion entre los organismos y el area protegida.
*No contar con elementos necesarios para un fenomeno natural tales como :el refugio, dotaciòn, viveres, medicina, agua dulce, comunicaciòn.
*Que el evento se presente en horas de la noche, y que no se tenga las posibilidad de comunicarce con personal que se encuentre en bogota o cali.</t>
  </si>
  <si>
    <t>Que el plan de contingencia no se implemente por parte del parque</t>
  </si>
  <si>
    <t>Se compromete la integridad de las personas que esten en la isla</t>
  </si>
  <si>
    <t>PNN Gorgona</t>
  </si>
  <si>
    <t>Implmentacion del plan de contingencia de tsunamis que esta inlcuido e el  plan de mergencias del parque</t>
  </si>
  <si>
    <t xml:space="preserve">Implementar el  plan de accion del plan de contingencia de Tsunamis del parque </t>
  </si>
  <si>
    <t>2- En el marco de la articulación con la Armada Nacional, se generó un espacio para el intercambio de experiencias en el cual se capacitó al equipo del AP en el protocolo de comunicaciones, como componente clave en la prevención y atención de emergencias y contingencias (ver acta, pg.3). Este avance, se enmarca en la actividad de capacitación del personal, planteada en el PEC vigente.</t>
  </si>
  <si>
    <t>No  diseñar e  implementar una estrategia de manejo a la presión sobre el recurso hidrobiológico..</t>
  </si>
  <si>
    <t>No poder ejercer  autoridad ambiental,en el territorio del area protegida que Conlleva a que se incrementen los niveles de presion en  los ecosistemas y valores objeto de Conservación.</t>
  </si>
  <si>
    <t xml:space="preserve"> Aumento en las presiones del área protegida a los VOC frente a la capacidad del ejercicio de control y vigilancia.</t>
  </si>
  <si>
    <t>Cambios y perdida de ecositema</t>
  </si>
  <si>
    <t xml:space="preserve">PNN Saquianga </t>
  </si>
  <si>
    <t>Realizacion de recoorridos de prevencion control y vigilanacia  que fortalezca el cumplimiento de los acuerdos de uso y manejo de los recursos hidrobilogicos.</t>
  </si>
  <si>
    <t>3- Actualmente se están gestionando recursos con la oficina de Gestión Humana para la implementación del SG- SST, para una asesoría que posibilite la elaboración de procedimientos, formatos y registros aplicables al SG-SST de Parques Nacionales, así como evaluación y seguimiento del proceso (ver propuesta técnica y financiera presentada a). El tema de SST, nos contribuye a una mejor prevención y atención de emergencias y contingencias.</t>
  </si>
  <si>
    <t>Dificultad en realizar la planificacion conjunta en el ordenamiento,uso y regulacion</t>
  </si>
  <si>
    <t>1. Distintos criterios o visiones sobre el territorio que dificulta planear conjuntamente</t>
  </si>
  <si>
    <t xml:space="preserve">*Debilidad de gobernabilidad en el territorio
*Desacuerdos y conflictos de relaciones </t>
  </si>
  <si>
    <t>PNN Uramba Bahia Málaga</t>
  </si>
  <si>
    <t>Seguimientos a compromisos de las mesas de trabajo con comunidades y comunidades negras.
Seguimiento a la protocolizacion a los acuerdos de la consultaprevia de la declaratoria del area</t>
  </si>
  <si>
    <t>Cumplir con  lo acordado en la declaratoria del area .segumientos  semestrales (100%)</t>
  </si>
  <si>
    <r>
      <t xml:space="preserve">1. Se cuenta con el avance de inicio de la fase estratégica de construcción conjunta del plan de manejo del area el cual incorpora el tema de recurso hidrobiológico con enfasis pesca  </t>
    </r>
    <r>
      <rPr>
        <sz val="11"/>
        <color rgb="FFFF0000"/>
        <rFont val="Calibri"/>
        <family val="2"/>
      </rPr>
      <t>Anexo 1</t>
    </r>
    <r>
      <rPr>
        <sz val="11"/>
        <color rgb="FF000000"/>
        <rFont val="Calibri"/>
        <family val="2"/>
      </rPr>
      <t>2. Se construye colectivamente con participacion de pescadores, propuesta de acuerdo de uso de recurso hidrobiológico complementario al ordenamiento del are</t>
    </r>
    <r>
      <rPr>
        <sz val="11"/>
        <color rgb="FFFF0000"/>
        <rFont val="Calibri"/>
        <family val="2"/>
      </rPr>
      <t>a  Anexo 2</t>
    </r>
  </si>
  <si>
    <t>Desarticulacion Institucional entre entidades con responsabilidad ambiental frente a la implementacion de politicas publicas  relacionadas con el ordenamiento ambiental del territorio y el control efectivo al desarrollo de delitos ambientales   en el PNN Farallones de Cali..</t>
  </si>
  <si>
    <t xml:space="preserve">Pese a los esfuerzos realizados por Parques Nacionales para consolidar la coordinacion interinstitucional entre las autoridades civiles, policiales, militares y judiciales presentes en la region,que permita disminuir las presiones antropicas existentes  en el PNN Farallones de cali y su zona de injerencia, los avances concretos para frenar en forma conjunta el desarrollo de delitos ambientales en el area protegida son minimos y de baja incidencia, a pesar de directrices dadas por la presidencia de la republica frente a temas tan delicados como la mineria ilegal de oro y la ocupacion ilicita.  </t>
  </si>
  <si>
    <t>1.Insuficiencia de recursos humanos, fisicos y financieros. 
2.Falencias en aspectos juridicos y tecnicos relacionados con procesos de ordenamiento territorial en el marco del uso, ocupación y tenencia de las areas protegidas.
3.Priorizacion diferenciada de problematicas ambientales que afectan directamente el area protegida y su zona de influencia.
4.la no vinculacion de las actividades del plan de manejo del PNN en los instrumentos de planeacion municipal y departamental.</t>
  </si>
  <si>
    <t>Perdida de gobernabilidad en el rol de autoridad ambiental.
Incremento de la ocupacion indebida en el area protegida y fragmentación de ecosistemas estrategicos.
Gestión interinstitucional debil para abordar las problematicas ambientales de la región.</t>
  </si>
  <si>
    <t xml:space="preserve">PNN FARALLONES </t>
  </si>
  <si>
    <t>1. Ejecucion y seguimiento del proyecto GEF Choco.</t>
  </si>
  <si>
    <t>1.gestionar recursos por fuentes distintas para contribuir al apoyo y fortalecimiento de los diferentes procesos misionales y estrategias aplicables al area.20%
2.seguimiento a la ejecucion y cumplimiento de la plan estrategico 2016 que se realice desde el PNN farallones 45%
3.promover  espacios  politicos a nivel local y regional para posicionar la problematica de zona de injerencia con el fin de aunar esfuerzos para posibles alternativas de solucion.20%
4.Posicionar en los instrumentos de planeacion municipal y departamental las acciones definidas por el parque en su plan de manejo y articulacion con autoridades civiles,territoriales y ambientales.(PAT,POMCH,POT,PLANES DE ACCION)15%</t>
  </si>
  <si>
    <t>1. Con el Dagma se gestionaron 80 millones de pesos como apoyo a la logística del personal del batallon de alta montaña número 3 apostados en el puestso de control a la minería ilegal en la parte alta del PNN Farallones, Igualmente con el Dagma se gesionaron 1500 millones de pesos para la construccion del puesto de control con carabineros a ubicar en la parte media de la cuenca del rio Cali. Se está gestionando cerca de 3 mil millones de pesos para la construccion de la base militar de control en la zona de paramo del parque. Existe un Proyecto de 284 millones con la Secretaria de Bienestar Social del municipio de Santiago de Cali, para la construccion de un sendero ecoturístico en la verededa peñas blancas en el cual  serán vinculados 30 extrabajadores de las minas del socorro.  existen otros compromisos que aparecen en el denominado Plan de choque Interinstitucional Parque Farallones.    Evidencias: plan de choque, documento, cotizacion   2. El seguimiento al PEA, se lleva a cabo mediante el cumplimiento de las metas y actividades proyectadas y priorizadas en el plan opertativo anual del año en vigencia  2016. El avance de estas metas fue reportado para el primer trimestre en la matriz de seguimiento diseñada por la oficina asesora de planeacion.Evidencias: Matriz de reporte trimestral Poa y correo remisorio.
3. durante este año se han realizado 3 reuniones de seguimiento al tema de la problematica minera y la implementacion de los puestos de control, Evidencias: se cuenta con dos actas, la tercera esta en proceso de elaboracion por parte de la alcaldia       
4. Se participó en espacios de construcción de los Planes de Desarrollo de los Municipios de Jamundí y Dagua. En los espacios para la construcción del documento de contextos se propusieron temáticas, programas y proyectos relacionados con el  área protegida  para la inclusión en los PDD de Buenaventura  y en el Departamento del Valle del Cauca. Se participó en el taller subregional Sur para la formulación del Plan de Ordenamiento Departamental -POTD con el fin de aportar técnicamente a la propuesta de modelo de ocupación del Departamento y su relación con el área protegida. Reunión con la CVC para incluir el tema del PNN Farallones de Cali en el Plan de Acción Trianual. Evidencias: Se anexan actas y documentos para los municipios de Jamundý y Buenaventura y un documento con las temáticas del Parque para el Plan de acción de CVC.</t>
  </si>
  <si>
    <t>1.  7%
2..15%    
3.    7%    
4.    5%</t>
  </si>
  <si>
    <t>Disminución de la población de coral blando nativo.</t>
  </si>
  <si>
    <t>Debido a la presencia de la especie invasora de coral Carijoa riseii, la cobertura del coral blando que es nativo del Santurio de Fauna y Flora Malpelo, se esta viendo afectada.</t>
  </si>
  <si>
    <t>1. Condiciones ambientales  que favorezcan la precencia o aumento del CARIJOA RISEII
2.  Embarcaciones que ingresan al area que puedan introducir especies  no nativas con el CARIJOA RISEII</t>
  </si>
  <si>
    <t>Perdida de la biodiversidad del ecosistema marino representativo del SFF MALPELO.</t>
  </si>
  <si>
    <t xml:space="preserve">Monitoreo e investigación del estado  de la especie invasora de coral Carijoa riseii.
Monitoreo de residuos solidos y de prevencion de especies no nativas </t>
  </si>
  <si>
    <t>1. Continuar con los monitoreos e investigaciones que llevan a cabo por parte de la Universidad de los ANDES en el tema de especies invasoras, principalmente en lo relacionado al coral invasor Carijoa reseii y otras especies no nativas.50%
2. Verificacion a las embarcaciones que ingresan al area con referencia al manejo de residuos solidos y registro de la informacion.50%</t>
  </si>
  <si>
    <t>1- Durante 2015 se realizaron dos expediciones científicas durante las cuales se hizo seguimiento al coral invasor C. reseii, por lo cual se anexan los informes de marzo y septiembre de 2015 presentados por el Laboratorio BIOMMAR de la Universidad de Los Andes. En febrero de 2016 se realizó la primera expedición científica del año y el informe está en proceso de elaboración.
2- Durante 2015 y hasta la fecha se ha hecho seguimiento al tema de manejo de residuos sólidos a las embarcaciones que ingresan al  área protegida (ver último informe de análisis de todos los indicadores incluido el de residuos sólidos, pg 24). En enero 2016 se realizó un espacio de analisis con el equipo del AP para una revisión preliminar de todos los indicadores e identificar necesidades de ajuste incluyendo residuos sólidos (ver acta Evaluación de indicadores Ene2016)</t>
  </si>
  <si>
    <t>1- 25%
2- 20%</t>
  </si>
  <si>
    <t>Al no realizarse el monitoreo de  presencia del coral invasor carojoa riseii en el parque, no se puede establecer el impacto al coral blando nativo</t>
  </si>
  <si>
    <t>No contar con los recursos adecuados para la implemntacion del monitoreo  del coral invasor</t>
  </si>
  <si>
    <t>Perdida de la biodiversidad del ecosistema marino representativo del PNN</t>
  </si>
  <si>
    <t>Implementar el protcolo del monitoreo  del carojoa riseii</t>
  </si>
  <si>
    <t>Implementar el monitoreo del coral invasor en las localidades del parque donde hay presencia. Se Programarán los recursos necesarios para realizar dicho monitoreo en el transcurso del año. 100%</t>
  </si>
  <si>
    <t>Se cuenta con recursos y personal para realizar el monitoreo en los sitios priorizados en el parque, Montañitas II, La tiburonera, dos veces al año, en septimebre de 2016 y en Mazo de 2017. la idea es que se relice en las dos temporadas de cambio de tempratura del agua del mar. Estos recursos se implmentarán a traves del contrato del biologo de la estacion Cientifica, el Tecnico de la Estacion Cientifica y el apoyo de la Fundacion Ecomaes a traves de un convenio de cooperacion que ya se tiene suscrito. Se tendra un informe de avance en el mes de Septiembre. Anexo1. presupuesto del PNN Gorgona 2016. En el Subrpograma de Conocmiento de los VOC.</t>
  </si>
  <si>
    <t>Desarticulación en las políticas definidas para la aplicación en los planes de educación ambiental (Estrategías implementadas de manera diversa por varios actores)</t>
  </si>
  <si>
    <t>Actualmente no se cuenta con unos lineamientos claros de la estrategia de la educación ambiental y comunicaciones desde el nivel central y territorial.
El PNN  Churumbelos  inicia la construcción de la estrategia de educación ambiental y comunicación para los sectores de influencia del área protegida debido al desconocimiento de la presencia del área protegida entre la comunidad y la articulación con procesos sociales.</t>
  </si>
  <si>
    <t>Desarticulación y falta de interés con actores institucionales o sociales</t>
  </si>
  <si>
    <t xml:space="preserve">Aumentos de presiones a los valores objeto de conservación .                                                            Toma de decisiones inacertadas.                                   Falta de planificación para la inversión de los recursos.                             </t>
  </si>
  <si>
    <t>PNN Churumbelos</t>
  </si>
  <si>
    <t>Talleres de sensibilización y divulgación del Área Protegida  y articulación con entes educativos en los cuatro sectores del area protegida.</t>
  </si>
  <si>
    <t>Construcción de la estrategia de Educación ambiental y comunicación bajo orientación de nivel central y dirección territorial.100%</t>
  </si>
  <si>
    <t>SE PRESENTA AVANCES DE LA ESTRATEGIA EN EL DOCUMENTO GUIONES METODOLÓGICOS, además se han desarrollado actividades que contribuyen a la Estrategia de Educación Ambiental y comunicación. 
ANEXOS: Acta IE Yunguillo_Reunión Docente_Huerta_17 marzo 2016.pdf
Acta_Chontayaco_abril.pdf
ActaEA_Chontayaco.pdf
GUIONES_METODOLÓGICOS_EA.docx</t>
  </si>
  <si>
    <t>Desarticulación en las políticas definidas para la aplicación en los planes de educación ambiental (Estrategías implementadas de manera diversa por varios actores)</t>
  </si>
  <si>
    <t>No llevar a cabo acciones de educación al interior de las comunidades existentes en el área de influencia del AP.</t>
  </si>
  <si>
    <t>1. Desarticulación del Plan Local de Educacion Ambiental con la Estrategia de Comunicaciones para el AP. 
2. Factores (orden público) limitantes de la gestión en las zonas de influencia del AP.
3. Desconocimiento del AP en los  sectores de gestión debido a desarticulación en el desarrollo de acciones en el marco  de las tres líneas de accion del Plan Local.
4. Falta de  articulacion de lineamientos insitucionales que orienten la estrategia del Plan local de Educacion Ambiental.</t>
  </si>
  <si>
    <t xml:space="preserve">Deterioro de la base social, económica y cultural del territorio
Desconocimiento  de la importancia del AP como área núcleo para la conservación.
Bajo nivel de reconocimiento de la entidad por parte de las comunidades ubicadas en el área de influencia.
Abandono de actores sociales en la  contribución   de una política ambiental adecuada para la creación de conciencia y cultura ambiental en los sectores de gestión.    
Ejecucion de iniciativas contradictorias  a los objetivos  del Area Protegida  en su zona de influencia   </t>
  </si>
  <si>
    <t>PNN CHIRIBIQUETE</t>
  </si>
  <si>
    <t>Estrategia Nacional de Educación Ambiental
Plan Regional de educación ambiental
Politica Nacional de Educacion Ambiental
Articulación Plan Local de EA de AP con estrategia de Comunicaciones.
Implementacion del Plan Local de  Educacion Ambiental y sus líneas estratégicas  en los sectores de gestión.
Consejo Departamental de Politica Ambiental en Guaviare.
Mesa Departamental Ambiental en Caqueta.</t>
  </si>
  <si>
    <t>1. Articulación del Plan Local con la Estrategia de Comunicaciones para el AP.(20%)
2. Participar en los comités de seguridad locales. (5%)
3. Implementar acciones para posicionar el AP y exaltar la importancia de los OC, VOC del Parque en los sectores de Gestión mediante el desarrollo de acciones de EA , en relación con las tres líneas de acción del Plan (55%)
4. Coordinar  entre los tres niveles institucionales para la articulacion de lineamientos y capacitacion, para la estrategia de Educacion Ambiental. (20%)</t>
  </si>
  <si>
    <t>1. Se adelata primer taller de Educacion Ambiental con equipo del AP, con el objetivo de identificar elementos que permita articular la el PLEA a la Estrategia de comunicación y educación para la conservación (nivel nacional) a la propuesta de lineamientos sobre comunicación y la educación ambiental intercultural de la DTAM y los planes de manejo de las áreas protegidas participantes.  Se establece compromiso de construcción de la Estrategia para el Area, partiendo de estuructura aportada por DTAM. Se programa proximo Taller mes de julio. (5%)
2. Teniendo en cuenta que los eventos planteados para discusion y coordinación de acciones, no corresponden a los necesarios para el control del presente riesgo para el AP. (1%)
3. Los avances en la Línea 1-IE: corresponden a: Continuidad en la ejecución de Plan de Trabajo con la Institución Educativa Campo Elías Marulanda, Colegio Dante Alighieri y Domingo Sabio, atendiendo a charlas con los estudiantes sobre las generalidades del PNN Serranía de Chiribiquete y las principales situaciones de manejo del sector, así mismo, mediante la conmemoración de fechas ambientales; además de acercamiento para retomar las acciones con las Instituciones rurales Brisas del Itilla y la Tigrera. Respecto a plan de acción del Club Ecológico ECODANDO, se avanzó en la construcción, socialización e implementación.
Los avances en la Línea 2-Articulación Interinstitucional: El avance se ha realizado en torno a acciones del CIDEA Guaviare, en torno al Plan de Acción 2016:PDEA, Conmemoraciones ambientales, Red de Jovenes de Ambiente. (15%)
Los avances en la Línea 3-Comunidad: Se avanzó en la implementación de actividades de educación ambiental con la vereda Orotuya y el resguardo Huitorá, Se avanzó en la socialización de temas relacionados con la ganadería extensiva con el objetivo de sensibilizar la población, de igual manera estos temas se difundieron por medio radial incluido el tema de los comparendos ambientales. Se tiene un acercamiento con las veredas Novia y Villalobos y se realizó la socialización de generalidades con presidentes de Juntas.
4. Se coordina primer taller con DTAM para la articulación de PLEA con Estrategia de Comunicaciones de DTAM. (5%)</t>
  </si>
  <si>
    <t>No asistencia a las actividades o eventos programados, no espacio en el programa de radio establecido, para el desarrollo de las actividades.</t>
  </si>
  <si>
    <t>1. Rompimiento de buenas relaciones con los actores.
2. Problemas tecnológicos que impidan la continuidad de la emisora</t>
  </si>
  <si>
    <t>Desarticulación del parque con las comunidades.
Disminución de la gestión del área protegida.
Aumento de las presiones del santuario.
Estancamiento del proceso de aprendizaje en temas ambientales.</t>
  </si>
  <si>
    <t>SFF Guanentá Alto Río Fonce</t>
  </si>
  <si>
    <t>Desarrollo de acciones en los centros educativos y con la comunidad. 
Implentación del acuerdo entre la emisora y SFF GUA.</t>
  </si>
  <si>
    <t>1.Promover Dialogos permanentes y personalizados con los docentes de los centros educativos. (50%)
2. Acuerdo con la emisora Cachalú Stereo para la continuidad en las implementación de las acciones de difusion. (50%)</t>
  </si>
  <si>
    <t>1 a  Documento con propuesta educativa para el santuario.
b   charlas educativas en centros educativos de la zona con función amortiguadora.
c talleres en SSC Planificacón predial con las comunidades de Avendaños I, II y III
d Taller de Legislación Ambiental con la comunidad de Avendaños III
2 Programas radiales.</t>
  </si>
  <si>
    <t>Las actividades de ocupación y aprovechamiento de los recursos naturales siguen siendo las mismas, no se ha logrado disminuir estas actividades.</t>
  </si>
  <si>
    <t>1. Falta implementar acciones de educación ambiental en las que se busque la sensibilización de las comunidades para reducir estas actividades, explicación de la normatividad, .</t>
  </si>
  <si>
    <t>Imposibilidad de poder recuperar las coberturas vegetales en estas áreas.</t>
  </si>
  <si>
    <t xml:space="preserve">PNN Pisba </t>
  </si>
  <si>
    <t>Avances en los estudios Juridico prediales, estrategia de educacion ambiental.</t>
  </si>
  <si>
    <t>1. Implementar estrategia de educación ambiental. (100%)</t>
  </si>
  <si>
    <t xml:space="preserve">Se continua con las actividades correspondientes a la estrategia de Educación Ambiental del Parque:
1. Diseño e implemtación de talleres dirigidos a las instituciones educativas, que se encuentran al interior del AP y su zona de influencia.
2. Diseño y elaboración de murales como estrategia de comunicación comunitaria en las diferentes instituciones educativas.
3. Diseño y elaboración de material didáctico como complemeto a las actividades de educación
4. Articulación de la Estrategia de Educación Ambiental con las líneas de investigación y restauración ecológica, mediante la creación de semillaros de investigación.
5. Elaboración de un programa radial con el apoyo del grupo de líderes de comunicación comunitaria del A.P. </t>
  </si>
  <si>
    <t>Persiste el desconocimiento  de los actores sobre la importancia y sus beneficios del area protegida</t>
  </si>
  <si>
    <t xml:space="preserve">Desarticulación y desconocimiento de los actores en su rol ralacionado  para la aplicación en los planes de educación ambiental </t>
  </si>
  <si>
    <t xml:space="preserve">1. Desconocimiento sobre la importancia del area protegida, falta de docentes capacitados en la variable ambiental, falta de recursos fisicos y financieros    </t>
  </si>
  <si>
    <t>Dificultad en la implementacion de la estrategia de educacion ambiental, persistencia  en el desconocimiento del area protegida, bajo empoderamiento de los actores hacia el area protegida</t>
  </si>
  <si>
    <t>Operativos</t>
  </si>
  <si>
    <t>PNN CVDJC</t>
  </si>
  <si>
    <t>Seguimiento  e Informes trimestrales del tema de educación ambiental.</t>
  </si>
  <si>
    <t>1.1 Socializar y concertar  de la  estrategias de educación ambiental del PNN CVDJC  con los diferentes actores institucionales  y sociales. (40%)
1.2 Implementar de la  estrategias de educación ambiental del PNN CVDJC  con los diferentes actores institucionales  y sociales.(40%)
1.3  Emitir programas radiales relacionados con los procesos de  educación ambiental. (20%)</t>
  </si>
  <si>
    <t>1.1-En el trimestre se realizan jornadas de educación ambiental en 4 instituciones educativas, de los Municipios de La Cruz, Santa Rosa, Bolívar y 2 con la Umata de la Cruz Nariño, con un total de 66 participantes, lo cual permite avanzar en la implementación de la Estrategia de Educación Ambiental en la aplicación de los módulos diseñados para el propósito: Familia, Gente, Convivencia y Naturaleza; El Planeta de la Vida - Macizo Colombiano - La Amazonía y su importancia Global; Proyecto Social Obligatorio, anexo consolidado de educación ambiental; 1.2- Se socializa ante la funcionarios de la Umata del municipio de la Cruz, la estrategia de educacion ambiental para concertar acciones para su implementacion anexo listado de asistencia.1.3-En el trimestre se elaboraron y se colocaron en antena 4 programas de radio en los temas siguientes: Efemérides del PNN CVDJ Cascabel; día mundial del Agua; remembranzas del PNN CVDJ Cascabel; y la Palma de cera, el cual se pusieron en antena en el Programa Radial Las Voces de l Conservación en la emisora Vive FM de la Cruz Nariño; los programas de radio se enviarán por medio físico a la Dirección Territorial y a la Oficina de Comunicaciones del nivel central; Se participa en el evento conmemorativo del aniversario de creación del parque Nacional en el Municipio de la Cruz Nariño. Anexo 1- listado evento cumpleaños del Parque .</t>
  </si>
  <si>
    <t xml:space="preserve">Que no se generen acciones de Educación Ambiental al interior del Area Protegida </t>
  </si>
  <si>
    <t xml:space="preserve">El PNN Los Nevados cuenta con un plan de educacion ambiental el cual debe implementarse para desarrollar las acciones allí planteadas que buscan la corresponsabilidad de la comunidad en general en las actividades de conservacion.
A pesar de contar con un plan de educación ambiental y comunicaciones para el Parque Nacional Natural  Los Nevados, este se viene implementando en la zona de influencia del área protegida, en procesos de ecoturismo y restauración. Sin embargo son mínimas las acciones de educación ambiental y participación social generadas con comunidades asentadas al interior del área y su entorno (caso El Bosque). </t>
  </si>
  <si>
    <t xml:space="preserve">1. No se han realizado acciones suficientes de  educación ambiental y participación social con comunidades asentadas al interior del área (caso El Bosque) y zonas de influencia del PNN. </t>
  </si>
  <si>
    <t>*Desconocimiento por parte de los actores estratégicos (visitantes, comunidad educativa, comunidad local, investigacores, entre otros) de la oferta de bienes y servicios ambientales del área protegida, así como de la importancia que representa el Parque en el contexto regional de la conservación.
*Incremento de infracciones ambientales al interior del área protegida, impactando de manera negativa la dinámica de los ecosistemas.</t>
  </si>
  <si>
    <t>PNN Los Nevados</t>
  </si>
  <si>
    <t>*Componente de educación ambiental incluido en la actualización del  plan de manejo en uno de sus objetivos de gestión del plan estratégico de acción.
*Plan de Educación Ambiental y Comunicación Comunitaria para el PNN Los Nevados actualizado y en implementación orientado a posicionar el Área Protegida y minimizar  las situaciones de manejo.  
* Contratación de un profesional social  para el apoyo del proceso de  educación ambiental.</t>
  </si>
  <si>
    <t xml:space="preserve">1. Diseñar e implementar siete protocolos para ejecucion de las actividades del plan de educación ambiental con las comunidades asentadas y zonas de influencia del PNN en las siguientes tematicas  (ecoturismo, prevención, vigilancia y control, restauración, comunicación comunitaria, ocupación, uso y tenencia, restauración, gestión del riesgo). ( 60%) 
1.2 Solicitar recursos presupuestales para la implementación del plan de educación ambiental. (40%) </t>
  </si>
  <si>
    <t>Entre las actividades de educación ambiental realizadas en este primer cuatrimestre, se resalta:
Reunión con la Alcaldía de Ibagué, delegados de juntas de acción comunal del corregimiento Juntas - Cañón del Combeima, orientada a la construcción del modelo de gobernanza en las líneas temáticas de ecoturismo y el potencial hacia la comunicación para la conservción y el desarrollo.
En el municipio de Salento - zona de influencia del PNN Los Nevados se realizó la socialización de material divulgativo alusivo al PNN Los Nevados, taller ambiental en el marco de la celebración del día internacional del agua y charlas sobre el recurso hídrico y su relación con el área protegida. 
En el marco de la estrategia de Comunicación y Educación para la Conservación y el Desarrollo y su articulación con el programa de Ecoturismo, se llevó a cabo exitosamente la LIMPIATÓN del Parque Nacional Natural Los Nevados, la cual buscó una visión común para la conservación del territorio y su conjunto paisajístico, geológico, histórico y ecológico que es parte de la Ecoregión del Eje Cafetero y su configuración de Áreas Protegidas. Esta actividad se realizó en las cuencas con jurisdicción en el PNN Los Nevados, a saber: cuenca ríos Chinchiná, río Quindío, río Combeima y río Otún.
A la fecha se cuenta con los protocolos actualizados de educación ambiental dirigidos a los programas de gestión del riesgo, ecoturismo, prevención, vigilancia y control, restauración, monitoreo y uso, ocupación y tenencia. Se tiene programado la socialización de estos protocolos con el equipo de trabajo  en el mes de junio de 2016. (% avance: 20%).
Adicionalmente se cuenta con los guiones de interpretación ambiental de los senderos establecidos en la zona de alta densidad de uso del PNN Los Nevados. Estos guiones contemplan las recomendaciones y temáticas para abordar con los visitantes buscando la sensibilización de estos hacia el disfrute y conservación del área protegida. 
En el ejercicio de planeación presupuestal para la vigencia 2016 se contemplaron los siguientes recursos:
Materiales y suministros: $2.000.000
Contratación profesional social: $30.855.000
Impresos y publicaciones: $3.000.000
De estos recursos fueron asignados:
Materiales y suministros: $0
Contratación profesional social: $31.460.000
Impresos y publicaciones: $0
En este sentido se garantiza la contratación de la profesional social, por 11 meses a partir del 1 de febrero de 2016 y cuyo objeto corresponde a la prestación de servicios profesionales y de apoyo a la gestión, para el desarrollo de la política de participación social en la conservación a través  de la estrategia de Comunicación y Educación para la Conservación y el Desarrollo (CEPACD), hacia el posicionamiento institucional y fortalecimiento de la gestión del Parque Nacional Natural Los Nevados.
Adicionalmente se vinculó en calidad de contratación un técnico para el sector cañón del Combeima en aras de apoyar a la gestión realizando  actividades relacionadas en el plan de ordenamiento ecoturístico,  plan de prevención, vigilancia y control y estrategia de comunicación y educación para la conservación y el desarrollo,  orientadas a  prevenir y mitigar presiones que puedan afectar negativamente los elementos naturales y culturales que caracterizan el Parque Nacional Natural Los Nevados.
También hacen parte del equipo de trabajo dos operarios en calidad de contratistas para realizar actividades relacionadas en el plan de ordenamiento ecoturístico,  plan de prevención, vigilancia y control y estrategia de comunicación para el desarrollo,  orientadas a  prevenir y mitigar presiones que puedan afectar negativamente los elementos naturales y culturales que caracterizan el Parque Nacional Natural Los Nevados, una de ellas en la cuenca del río Quindío - zona de influencia del PNN Los Nevados, municipio de Salento. (% avance: 40%).</t>
  </si>
  <si>
    <t>Establecer mecanismos de empoderamiento para que los actores de la conservación cuenten con las condiciones adecuadas para realizar el mejor gobierno de las áreas protegidas.</t>
  </si>
  <si>
    <t>Dificultades en el relacionamiento con las comunidades indigenas presentes en el Área Protegida</t>
  </si>
  <si>
    <t>No se protocolice el Acuerdo de Voluntades con el Resguardo Indigena  Yanacona  de Villa María de Anamú en sitación de traslape parcial con el área protegida.</t>
  </si>
  <si>
    <t>Que no haya voluntad política por parte de la autoridad indigena para la firma del Acuerdo de Voluntades con el Resgurdo de Villa María de Anamú.</t>
  </si>
  <si>
    <t>Imposibilidad de realizar el ejercicio conjunto de la autoridad ambiental.</t>
  </si>
  <si>
    <t>Reporte del estado de avance del proceso entre Parques Nacionales y el Resguardo Indigena Yanacona de Villa María de Anamú.              
Reporte Plan Operativo Anual POA                      
Plan de Acción Institucional PAI</t>
  </si>
  <si>
    <t>1. Fortalecer las capacidades del Resguardo indigena Yanacona de Villa María de Anmú sobre los derechos fundamentales y participación en la toma de decisiones que los afectan.   (50%)           
1.1 Concertar el ejercicio conjunto de la autoridad ambiental con la autoridad indígena. (50%)</t>
  </si>
  <si>
    <t>1.  Se realizó taller de simbología y reunión sobre vivero. ANEXOS: 1. Acta-simbología.pdf
1. Aca_restauración_enero30.pdf ((25%)
1.1 Reunión conjunta entre cabildantes y  PNN SCHAW.
ANEXO:  Memoria reunión cabildantes Anamú y PNN SCHAW.doc (25%)</t>
  </si>
  <si>
    <t>Es importante aclarar que las comunidades indígenas no están presentes al interior del AP, el riesgo es que no exista participación de las autoridades políticas y tradicionales del pueblo Cofán, sobre la gestión del área protegida lo que haría que no se iincorporaran elementos culturales para el manejo.</t>
  </si>
  <si>
    <t>1. Dificultades internas entre comunidades y autoridades.
2. Las agendas de las autoridades y líderes indígenas tienen temas prioritarios que son diferentes a los objetivos del Santuario. 
3. Problemas de gobernabilidad interna entre resguardos.</t>
  </si>
  <si>
    <t>Baja gobernabilidad para el manejo conjunto del área protegida
Poca articulación de la entidad pública y la autoridad indígena.</t>
  </si>
  <si>
    <t xml:space="preserve">SPM Orito </t>
  </si>
  <si>
    <t>Plan de manejo del Parque.
Procesos y procedimientos contemplados en el SIG.
Plan Estratégico.
Normatividad aplicable a PNN. (Art. 9 Res. 0994 de 2008)</t>
  </si>
  <si>
    <t>1. Apropiar  espacios de diálogo y concertación para establecer acciones conjuntas. (33,3%)
2. Generar acuerdos o planes de trabajo con las autoridades  indígenas. (33,3 %).
3. Plan de Manejo (33,3%)</t>
  </si>
  <si>
    <r>
      <t>Avances:</t>
    </r>
    <r>
      <rPr>
        <b/>
        <sz val="11"/>
        <rFont val="Calibri"/>
        <family val="2"/>
      </rPr>
      <t>Cotrol preventivo 1</t>
    </r>
    <r>
      <rPr>
        <sz val="11"/>
        <color rgb="FF000000"/>
        <rFont val="Calibri"/>
        <family val="2"/>
      </rPr>
      <t xml:space="preserve">.  </t>
    </r>
    <r>
      <rPr>
        <b/>
        <sz val="11"/>
        <rFont val="Calibri"/>
        <family val="2"/>
      </rPr>
      <t xml:space="preserve"> 10%</t>
    </r>
    <r>
      <rPr>
        <sz val="11"/>
        <color rgb="FF000000"/>
        <rFont val="Calibri"/>
        <family val="2"/>
      </rPr>
      <t>1. Apoyo técnico a la asociación ASMIK en la elaboración de propuesta del plan de actividades 2016. 
2. Participación carnaval indígena pueblo cofan.
3. Reuniòn comite tecnico local SFPM-OIA.
4.Taller avance plantas medicinales.
5. Reunion con el director de la mesa permanente del pueblo Cofan.
6.Taller interno gesiton del conocimiento.
7.Reunion con organizaciones indigenas del Municipio de Orito.</t>
    </r>
    <r>
      <rPr>
        <b/>
        <sz val="11"/>
        <rFont val="Calibri"/>
        <family val="2"/>
      </rPr>
      <t>Control preventivo 2. 10%.</t>
    </r>
    <r>
      <rPr>
        <sz val="11"/>
        <color rgb="FF000000"/>
        <rFont val="Calibri"/>
        <family val="2"/>
      </rPr>
      <t xml:space="preserve"> 
Se anexa las siguientes evidencias:
1. Apoyo técnico a la asociación ASMIK en la elaboración de propuesta del plan de actividades 2016. 
2. Reunion con organizaciones indigenas del Municipio de Orito.
3. Recorrido para visitar las nasipas de las abuelas Cofan  del Resguardo Afilador.
4.Recorrido para visitar las nasipas de las abuelas Cofan  del Resguardo Yarinal.
5.Recorrido para visitar las nasipas de las abuelas cofan del Resguardo Santa Rosa del Guamuez.
Control prevnetivo 3 </t>
    </r>
    <r>
      <rPr>
        <b/>
        <sz val="11"/>
        <rFont val="Calibri"/>
        <family val="2"/>
      </rPr>
      <t xml:space="preserve"> 10</t>
    </r>
    <r>
      <rPr>
        <sz val="11"/>
        <color rgb="FF000000"/>
        <rFont val="Calibri"/>
        <family val="2"/>
      </rPr>
      <t>%,  
El jefe del area  participa en la mesa nacional de Estrategias Especiales de Manejo donde se dan lineamientos en relaciòn  con zonificaciòn de los las areas protegidas traslapadas con territorios indigenas: 
se anexa las siguientes evidencias:
1. comisiòn de participaciòn en la mesa de Estrategias Especiales de Manejo.
Se està revisando un documento con comentarios al plan de manejo del SFPM-OIA.
2. correo de comentarios DTAM- documento Plan de manejo SFPMOIA,</t>
    </r>
  </si>
  <si>
    <t>Al no tener las instancias de coordinación consolidadas,  se dificultan los diálogos y la coordinación entre las autoridades indígenas y el área protegida para la construcción concertada del plan de manejo.</t>
  </si>
  <si>
    <t>1. Falta de desarrollo y consolidación de las instancias de coordinación identificadas entre el área protegida y las organizaciones</t>
  </si>
  <si>
    <t>Pérdida de  gobernabilidad del área protegida en el posicionamiento social</t>
  </si>
  <si>
    <t>PNN La Paya</t>
  </si>
  <si>
    <t>Procesos y procedimientos contemplados en el SIG.
Plan de Acción Institucional
Normatividad aplicable a Parques Nacionales.</t>
  </si>
  <si>
    <t>Articulación con las autoridades indigenas de carácter especial para el desarrollo de las acciones  (100%)</t>
  </si>
  <si>
    <t>1. Se adelantaron reuniones con las comunidades indigenas organizadas, brindando los apoyos respectivos para realizar actividades tendientes a mejorar la articulacion entre parques nacionales y estas comunidades</t>
  </si>
  <si>
    <t xml:space="preserve">Que las diferentes desiciones que se tomen no sean aceptadas por algunos miembros de las comunidades. </t>
  </si>
  <si>
    <t>Diferencia en el pensamiento con respecto al manejo del territorio.</t>
  </si>
  <si>
    <t xml:space="preserve">Pérdida de autonomia sobre los aspectos culturales propios del pueblo PANI
Deterioro de la biodiversidad.
DisminuciÓn de la poblaciÓn de charapa y  deterioro de su ecosistema 
Deterioro en el relacionamiento entre PANI y Parques Nacionales
La visión cortoplacista junto con la oportunidad de acceder a altos ingresos en poco tiempo, hace que se presenten coyunturas que se salen de la normatividad y los acuerdos, generando una cultura de ilegalidad. </t>
  </si>
  <si>
    <t>PNN Cahuinari</t>
  </si>
  <si>
    <t>Comités locales y directivos
Seguimiento a los acuerdos de uso y aprovechamiento de los recursos naturales en el marco del REM entre Parques Nacionales y el PANI
Procesos y Procedimientos contemplados en el SIG.</t>
  </si>
  <si>
    <t>Desarrollar las instancias de coordinación y hacer seguimiento a los acuerdos de uso y manejo (100%)</t>
  </si>
  <si>
    <t>Se realizó el Primer Comité Local entre el PANI y el PNN Cahuinarí, donde se ajustó la planeación para el 2016.</t>
  </si>
  <si>
    <t>Aumento de presiones por uso y aprovechamiento por comunidades étnicas y locales.
Que no haya voluntad e interés en las entidades territoriales en considerar las propuestas de los Planes de Vida .</t>
  </si>
  <si>
    <t>1. Falta de claridad conceptual y metodológica  al interior del equipo del parque acerca de los ejercicios de planificación para el relacionamiento.
2. No cumplimiento de acuerdos  establecidos con las comunidades indígenas  en el marco de  la consulta previa para la ampliación del Área Protegida.
3. Desconocimiento de los lineamientos establecidos para pueblos en aislamiento voluntario.</t>
  </si>
  <si>
    <t>Alteración de los ecosistemas como fragmentación, erosión, y pérdida de fauna y flora.
Aumento de presiones y de dinámicas ilegales (minería, cultivos ilícitos, extracción maderas finas) que son una amenaza hacia los objetivos de conservación y VOC del AP.
Pérdida del reconocimento del Area Protegida como referente cultural para las comunidades indigenas.
Aumento de la demanda por uso y aprovechamiento  de recursos Naturales en la zona de influencia del Parque.
Pérdida de construmbres y tradiciones de los pueblos indigenas.
Pérdida de los sistemas regulatorios de las comunidades indigenas en las zonas de influencia del parque.</t>
  </si>
  <si>
    <t>PNN Chibiriquete</t>
  </si>
  <si>
    <t>Plan de Acción Institucional
Acuerdos definidos en el marco de la consulta previa 
Planes de Trabajo con los resguardos Indigenas
Planes de Pueblos Indígenas.
Política para pueblos en Aislamiento Voluntario.
Planes de Contingencia para pueblos en contacto inicial</t>
  </si>
  <si>
    <t>1.Coordinar reuniones con el equjipo de trabajo que permitan genera acciones  para el relacionamiento con las comunicades indíguenas en el AP. (33,3%)
2. Realizar el seguimiento a la implementación de los planes de trabajo y acuerdos establecidos y definidos en el marco de la consulta previa del proceso de ampliacion del Area Protegida.(33,3%)
3. Participar en la constuccion de políticas para pueblos en aislamiento voluntario.(33,3%)</t>
  </si>
  <si>
    <t>1. En el marco de seguimiento de los acuerdos de la consulta el equipo de area en cabeza del jefe del area, y el profesional del sector de caqueta  participo en las reuniones de seguimiento a los acuerdos con los resguardos de Miriti, Villa Azul y Aduche en donde se avanzó en el relacionamiento del equipo del area con la autoridades de estos resguardos como evidencia se envia las actas de seguimiento a los acuerdos. (25%)
De igual manera, en Florencia se realizó una reunión con ACT y el equipo del area para articular acciones referentes al proceso con autoridaes indigenas de los resguardos del eje caqueta.
2. El seguimiento de los planes tambien esta en las actas de seguimiento de los acuerdos hecho con el Ministerio del Interior y además se construyeron planes de trabajo para el 2016. (25%)
3. En este punto se participo desde el area y la DTAM la socializacion de avances en la construcción de la politica para la protección de pueblos en aislamiento, con la participación de los representantes de las AATIS definidos para este proceso. (30%)</t>
  </si>
  <si>
    <t>Existen dificultades en el relacionamiento con el resguardo traslapado a raiz de situaciones de comunicación inadecuada que genera tensiones entre la PNN Nukak y el resguardo Indígena Cuenca Media Río Inírida Río Papunaua en situación de traslape con el área protegida. Adicionalmente, el área protegida se encuentra en una región con fuerte incidencia del conflicto armado, lo cual desestabiliza la gestión con el resguardo traslapado.</t>
  </si>
  <si>
    <t>1. Las Amplias distancias entre cabeceras municipales y el resguardo y entre las comunidades al interior del mismo, limitan la efectividad de la coordinacion por la deficiencia de los diferentes canales y medios de comunicación al interior del resguardo y  con las instituciones.
2. La presencia de actores armados ilegales en la zona del AP, limita el ejercicio de gobernabilidad de las diferentes instituciones del estado Colombiano.</t>
  </si>
  <si>
    <t xml:space="preserve"> Dificultades para adelantar  una adecuada transmisión de información y coordinación  entre la RNN Nukak y el Resguardo traslapado, limitando la concertación de acuerdos de manejo del territorio.
Exposición de  los funcionarios al ingresar al AP a ciertos sectores del area de influencia
 </t>
  </si>
  <si>
    <t>PNN Nukak</t>
  </si>
  <si>
    <t>Plan Estrategico de Acción de la RNN Nukak, Objetivo estratégico N°2, Objetivo de gestión N°1  Consolidar instancias de relacionamiento y coordinación con las comunidades Puinave y Curripaco del resguardo CMRIRP, mediante el fortalecimiento organizativo y acompañamiento en las estrategias propias de desarrollo, que aporten a la protección del territorio y la regulación de las presiones que lo afectan.
 Plan de contingencia para el riesgo público de la RNN Nukak. Elaboración y socializción con el equipo del Area Protegida de un protocolo para los recorridos al AP. (Documento y actas de reunión).</t>
  </si>
  <si>
    <t>1. Acercamientos a las comunidades indígenas para construir acuerdos que permitan generar acciones entre las dos partes (Espacios de reunión) (50%)
2. Actualización y socialización permanente del documento de Riesgo Público del AP. (Actas y listados- Documento actualizado) (50%)</t>
  </si>
  <si>
    <t>1. Durante este primer periodo de 2016 se han llevado a cabo 4 reuniones con comunidades indígenas Puinave y Curripaco  del resguardo traslapado con la RNN Nukak, estas han tenido como objetivo presentar la inicitiva de retomar el trabajo en este territorio para avanzar en el porceso de Estrategias Especiales de Manejo. Adicionalmente la RNN Nukak ha participado en dos reuniones convocadas por Ministerio de Justicia quines apoyan la formulación del Plan de Vida con el fin de articular acciones de trabajo relacionadas con el territorio y comunidades en traslpe. Es necesario señalar, que actualmente persisten condiciones de orden público que impiden la operatividad del equipo de trabjo por el terriotorio, no obstante se continuan generando acciones con las comunidades indígenas para cosntruir  un plan de trabajo. 10%
2. En el primer comité Territorial de DTAM  se acordó realizar una jornada de trabajo con el profesional temático de DTAM encargado de riesgo público, con el fin de recibir las orientaciones técnicas para realizar los ajustes al documento de riesgo público de la RNN Nukak. 0%</t>
  </si>
  <si>
    <t>El riesgo hace referencia a la importancia que para el departamento del amazonas y la gestión de las areas protegidas presentes en esta zona, representa que aproximadamente el 80% del área del Departamento esta reconocida bajo la figura de Resguardos Indígenas. Es asi como estos resguardos se encuentran traslapados con las áreas o en su zona de influencia, como es el caso de Río Puré. En este orden de ideas es necesario avanzar en la consolidación de espacios con las autoridades indígenas que permitan coordinar la función pública de la conservación</t>
  </si>
  <si>
    <t>1. Espectativas contradictorias entre el área protegida y las comunidades indígenas con respecto al uso del territorio y sus atributos.
2. Debilidades internas organizativas y de representación en las comunidades y asociaciones conformadas por  las autoridades indígenas. 
3. Inexistencia de los recursos financieros suficientes para poder garantizar las condiciones apropiadas para la realización de estos espacios.</t>
  </si>
  <si>
    <t>Las dificultades en el relacionamiento con comunidades propiciara una perdida de gobernabilidad y por consiguiente focilitara que las presiones y amenazas identificadas para el area se acentuen y sea mas dificil enfrentarlas,</t>
  </si>
  <si>
    <t>PNN Río Pure</t>
  </si>
  <si>
    <t>1.Plan de Manejo del Área
2. Agendas de trabajo con comunidades, Resguardo y Asociaciones Indígenas</t>
  </si>
  <si>
    <t>1. Implementar el Plan de Manejo del Area protegida (40%)
2. Propiciar espacios de diálogo con las comunidades indígenas (30%)
3. Concertar agendas de trabajo con comunidades indígenas que contengan actividades que estemos en capacidad humana y financiera de asumir(30%)</t>
  </si>
  <si>
    <t>1. Coordinación de la función pública de la conservación con el Resguardo Curare Los Inleses en el sector de La Pedrera y el Resguardo Cotuhe Putumayo en Tarapaca. (10%)
2. Capacitación a los promotores de las nueve comunidades. . Socialización y debate en torno a los resultados de los estudios de mercurio en peces y habitantes de las comunidades del Resguardo, se formaliza mediante acuerdo de voluntades la herramienta mas conveniente, el apoyo de Parques Nacionales y el compromiso y corresponsabilidad del Resguardo para fortalecer los procesos propios y la razón de ser de la conservación de los Parques Amacayacu y Rio Puré. Consideramos importante explorar esta posibilidad condicionada a la madurez política de las partes y las claridades que se den en el objetivo y alcances que puede tener el formalizar un acuerdo entre estas dos autoridades. (10%)
3. Reunión con la comunidad de Manacaro (PANI) para precisar el papel de esta comunidad en el interés colectivo de fortalecer el control territorial desde el Bernardo hasta Puerto Caimán. Como resultado de la reunión se elaboró una primera propuesta metodología de las actividades que estarían en responsabilidad de Manacaro y cuyo apoyo financiero debe gestionarse. (13%)</t>
  </si>
  <si>
    <t xml:space="preserve">Se define como dificultad en el relacionamiento la falta de voluntad de las organizaciones indigenas con las partes involucradas para avanzar en temas articulados al manejo de los recursos presentes dentro del parque </t>
  </si>
  <si>
    <t>1. Bajo nivel de relacionamiento debido a la pérdida de credibilidad hacia las instituciones estatales, por parte del pueblo UWA</t>
  </si>
  <si>
    <t xml:space="preserve"> Bajo nivel de relacionamiento debido a la pérdida de credibilidad hacia las instituciones estatales, por parte del pueblo UWA</t>
  </si>
  <si>
    <t>PNN Cocuy</t>
  </si>
  <si>
    <t>Reuniones de seguimineto a los acuerdos de la mesa de negociación.</t>
  </si>
  <si>
    <t>1.1. Impulsar participación en la mesa de negociación del alto gobierno con el pueblo UWA. (40%)
1.2. Propiciar reuniones de negociación en el marco del auto  004 para la formulación de los planes de salvaguarda para el pueblo UWA.(40%)
1.3. Promover la participacion en el relacionamiento  con el cabildo mayor.(20%)</t>
  </si>
  <si>
    <t>febrero -Marzo de 2016</t>
  </si>
  <si>
    <t>Una reunión con asouwa en el municipio de Cubará Boyacá realizada el día primero de febrero de 2016; en dicha reunión se trataron temas relacionados al saneamiento predial del resguardo, apoyo de la guardia indígena en temporada alta de visitantes, reunión de alto nivel con los ministerios de: medio ambiente, interior, directora general de parques nacionales y director territorial andes nororientales y jefe de área protegida.</t>
  </si>
  <si>
    <t>Se entiende como el rompimiento de las relaciones con la comunidad bari, terminacion del Regimen Especial de Manejo</t>
  </si>
  <si>
    <t>1. No hay concordancia entre los intereses de la Comunidad Bari y los de Parques Nacionales</t>
  </si>
  <si>
    <t>Termino del regimen especial de manejo
no acompañamiento a las labores al interior del area
vulnerabilidad a la integridad fisica de los funcionarios</t>
  </si>
  <si>
    <t>PNN Catatumbo Barí</t>
  </si>
  <si>
    <t>Relacionamiento contuinuo con el concejo autonomo de caciques y asopbari
regimen especial de manejo</t>
  </si>
  <si>
    <t>1. Continuar promoviendo la realizacion de  mesas interistitucionales asi como con la comunidad. (100%)</t>
  </si>
  <si>
    <t>2. Capacitación a los promotores de las nueve comunidades. . Socialización y debate en torno a los resultados de los estudios de mercurio en peces y habitantes de las comunidades del Resguardo, se formaliza mediante acuerdo de voluntades la herramienta mas conveniente, el apoyo de Parques Nacionales y el compromiso y corresponsabilidad del Resguardo para fortalecer los procesos propios y la razón de ser de la conservación de los Parques Amacayacu y Rio Puré. Consideramos importante explorar esta posibilidad condicionada a la madurez política de las partes y las claridades que se den en el objetivo y alcances que puede tener el formalizar un acuerdo entre estas dos autoridades. (10%)</t>
  </si>
  <si>
    <t xml:space="preserve">El PNN NHU se encuentra traslapado con ocho resguardos indigenas, (7) en el Cauca y (1) en el Tolima, que corrresponde a un área de traslape del 32% del área protegida. Hasta el momento  se ha firmado el REM con el resguardo de Gaitania (Tolima), y esta en la implementacion de sus acciones. algunos miembros de la comunidad desconocen el significado de territorio colectivo. La orientacion política de las organizaciones indigenas. 
  </t>
  </si>
  <si>
    <t xml:space="preserve">1.La posicion politica de los líderes y las organizaciones indigenas con una percepcion negativa en relacion a las instituciones del Estado Colombiano.   </t>
  </si>
  <si>
    <t xml:space="preserve">Dificultad para hacer presencia institucional en las áreas traslapadas con algunos resguardos indigenas, poca gobernabilidad, amenaza a la conservacion de los recursos naturales y concertacion para el ordenamiento ambiental de las zonas de traslape.    </t>
  </si>
  <si>
    <t xml:space="preserve">PNN Nevado del Huila. </t>
  </si>
  <si>
    <t>Reuniones con las comunidades indigenas
Desarrollo de las actividades del REM</t>
  </si>
  <si>
    <t>1.1 Concertar y gestionar propuestas de trabajo de interes común con los diferentes resguardos indigenas que se relacionan con el el PNN NHU (50%)
1.2 continuar con los avances de la implementacion del REM con el resguardo de Gaitania.   (50%)</t>
  </si>
  <si>
    <t>En el primer  trimestre,  el  PNN Nevado del Huila   se concentro en la evaluación  y ajuste del  REM  suscrito con el Resguardo de Gaitania. Los  temas de interes  son gobernabilidad  relacionado con los esquemas de coordinación para el area compartida, de igual forma  el entendimiento del proceso de ordenamiento del territorio  y  sus expectativas hacia la conservación.  Para el análisis de estos temas se asistio a una reunión  de orientación con el Dr Carlos Arroyo y el Director Territorial Jorge Ceballos, posteriormente  realizaron dos reuniones con las autoridades indígenas  y  exgobernadores indígenas y comunidad en general.  En dichas reuniones se realizo un recuento historico de los principios de relacionamiento del acuerdo REM, las acciones  desarrolladas en los primeros cinco años del REM, donde se destacaron los avances con el apoyo del proyecto Mosaicos de conservación. En la segunda reunión se trabajo el tema de gobernabilidad,  y la priorización en los aspectos fundamentales para el desarrollo sostenible del resguardo, en relacion cn el mejoramiento de condiciones de producción de cafe, frijol y ganaderia.  La comunidad esta priorizando temas.   En este trimestre tambien se gestion la contratación de los profesionales de apoyo al REM  y el facilitador indigena.   De otra parte, se  presento una propuesta a la organización eco coffe  con el fin de gestionar recursos económicos para el desarrollo de los talleres de ajuste del REM.  
En el sector del Cauca  se reiniciaron actividades de trabajo conjunto con Corpopalo,  quienes se encargan del  manejo socio ambiental de los Resguardos de Toribio, San Francisco y Tacueyo.  Con esta organización se esta trabajando en los conflictos entre fauna silvestre y los sistemas productivos de estas comunidades indígenas.</t>
  </si>
  <si>
    <t>A la fecha no se ha realizado la formalización de un Régimen especial de manejo con los dos resguardos Valle de Pérdidas y Chaquenodá. para la conservación del área traslapada</t>
  </si>
  <si>
    <t>1.  Debilidad organizativa y de gobierno de las autoridades indígenas para el avance de los procesos.
2. Falta de personal de apoyo para el desarrollo de los procesos de concertación conjunta.</t>
  </si>
  <si>
    <t>No se construiría un REM concertado
No habría ordenamiento conjunto del territorio generando presiones sobre los ecosistemas del área protegida.</t>
  </si>
  <si>
    <t>PNN Las Orquideas</t>
  </si>
  <si>
    <t>Se realizan reuniones con las organizaciones indígenas.
Se realiza la programación de talleres.
Se facilita la reunión autónoma de líderes indígenas</t>
  </si>
  <si>
    <t>1. Apoyar y promover propuestas de formación para el fortalecimiento del gobierno indígena conjuntamente con la OIA. (Evidencias: las actas de reuniones, listados de asistencia de las clases y los módulos). (50%)
2. Gestionar y planificar los recursos para el fortalecimiento del equipo de trabajo para apoyar el tema indígena.  (50%)</t>
  </si>
  <si>
    <t>3. Reunión con la comunidad de Manacaro (PANI) para precisar el papel de esta comunidad en el interés colectivo de fortalecer el control territorial desde el Bernardo hasta Puerto Caimán. Como resultado de la reunión se elaboró una primera propuesta metodología de las actividades que estarían en responsabilidad de Manacaro y cuyo apoyo financiero debe gestionarse. (13%)</t>
  </si>
  <si>
    <t>0%                                                                                                               15%</t>
  </si>
  <si>
    <t>Probabilidad de que ante un desastre natural o incendio forestal el área no reaccione oportunamente</t>
  </si>
  <si>
    <t>No contar con la planificacion ni los instrumentos que permitan actuar de forma oportuna  ante una situación  de emergencia.</t>
  </si>
  <si>
    <t>1. No contar con los recursos adecuados para la implementación (capacitacion, equipos) del Plan de Emergencias del AP.
2. Falta de articulación institucional en las instancias de participación y de los instrumentos  para la atención de emergencias a nivel  local y departamental.    
3. Falta de articulación para la actualización y socialización del  Plan de Emergencias del AP.</t>
  </si>
  <si>
    <t>Pérdida de vidas humanas.
Afectación de los ecosistemas
Afectación de infraestructura
Deterioro de la fauna</t>
  </si>
  <si>
    <t>Documento actualizado y reformulado de Plan de emergencias y contingencias para el Area Protegida.
Política Nacional de gestión del riesgo y de desastres.
Comité departamentales y municipales para la Gestión del Riesgo y Desastres en Caquetá y Guaviare.</t>
  </si>
  <si>
    <t>1. Realizar seguimiento a la ejecucion del Plan de emergencias  y articular con las instituciones pertinentes el proceso de Capacitaciones al equipo del Área, en los temas requeridos en el Plan de Emergencias y contingencias.(33,3%)
2. Participar  en los Consejos municipales  y departamentales de GestiÓn del Riesgo y Desastres.(33,3%)
3. Realizar la  actualización y Socialización del Plan de Emergencias con los tres niveles institucionales y con los consejos municipales. (33,3%)</t>
  </si>
  <si>
    <t>1. Atendiendo a acciones de capacitación identificadas en el Plan de Emergencia y contingencia del Area, se realizó capacitación en  Incendios Forestales y en Ley de Gestión del Riesgo y de Desastres, 1523 de 2012. (10%)
2. En el marco de CMGRD, se desarrolla avance en acciones priorizadas en torno a capacitacion en temas identificados por el Comite. (10%)
3. Se cuenta con Plan Actualizado y  aprobado a nivel institucional. (10%)</t>
  </si>
  <si>
    <t>Ante la ocurrencia de un desastre natrural dentro del area protegida PNN debe tener la capacidad de mitigar los efectos negativos que generen este tipo de situaciones.</t>
  </si>
  <si>
    <t>1.No se han conformado comites locales para la prevencion y atencion de desastres.
2.Falta de capacitación en temas de incendios forestales a las comunidades campesinas del AP.</t>
  </si>
  <si>
    <t>Perdida de la biodiversidad, contaminación de fuentes hidricas y alteración y degradación del suelo.</t>
  </si>
  <si>
    <t xml:space="preserve">Existe un plan de contingencia de incendios forestales </t>
  </si>
  <si>
    <t>1.Actualización del plan de contingencia de incendios forestales (60%)
2.Promover e impulsar espacios con la comunidad sobre temas relacionados con incendios forestales. (40%)</t>
  </si>
  <si>
    <t>1. Se está actualizando el documento de Plan de Emergencias, en donde se encuentra el protocolo de prevención de incendios forestales, sin embargo aun no se ha  concluido el Plan de Contingencias de incendios forestales.
2. Se retrasmite programa radial en las emisoras de Socha y Socotá duarnte la temporada seca de diciembre de 2015, enero y febrero de 2016, el cual fue producido por los funcionarios del AP. También se emitieron cuatro cuñas radiales durante esos meses relacionadas con el tema de prevención de incendios forestales en las mismas emisoras.</t>
  </si>
  <si>
    <t xml:space="preserve">e cuenta con Plan de emergencia y Contingencia en proceso de apropiaciòn por parte del personal del Àrea Protegida. y por ende conocimiento de actuaciones en caso de un suceso. </t>
  </si>
  <si>
    <t>1. Baja capacidad de reacciòn frente a una evetual emergencia. 
2. Desarticulaciòn del Plan de Emergencia y Contingencia con las entidades pertinentes.</t>
  </si>
  <si>
    <t xml:space="preserve">Un desastre natural o de origen antròpico no sera gestionado de acuerdo a los protocolos establecidos. </t>
  </si>
  <si>
    <t xml:space="preserve">PNN Chingaza </t>
  </si>
  <si>
    <t>1. Actualizacion e implementacion del plan de contigencia.
2. Fortalecer las relaciones interinstitucionales para dar respuesta a situaciones de riesgo.</t>
  </si>
  <si>
    <t>1. Socializaciòn interna del Plan de Emergecia y Contingencia.  (50%)
2. Socializaciòn del Plan de Emergencia y Contingencias con al menos tres Consejos Municipales de Gestiòn del Riesgo. (50%)</t>
  </si>
  <si>
    <t>1.1 Se recibieron observaciones por parte de la Oficina de Riesgos del Plan de Emergencias enviado. (Anexo 1.1 Memorando, Anexo 1.2 PLEC observaciones)
1.3 Se han venido realizando los ajustes correspondientes a las observaciones por parte de la Oficina de Riesgos. (Anexo 1.3 Plan Avances Ajustes)
2.1 Se estableció el Cronograma de socialización del Plan de Emergencias con los Municipios que hacen parte del área protegida. (Anexo 2.1 Cronograma)</t>
  </si>
  <si>
    <t>El volcan Nevado del Huila es un volcan activo de la cordillera Central, los primeros registros de erupciones durante este siglo corresponden al 19 de febrero y 18 de abril del año 2007 y al 20 de noviembre del año 2008. Acualmente continua su actividad y se encuentra en nivel amarillo.</t>
  </si>
  <si>
    <t>1.No contar con un plan de contingencia que contenga las actividades  para la atencion de desastres. 
2. Falta de articulacion con las instituciones que hacen parte de la gestion del riesgo.</t>
  </si>
  <si>
    <t xml:space="preserve">Pérdidad de biodiversidad y deterioro de ecosistemas del área protegida y en zona de influencia pérdidad de sistemas productivos, infraestructura y afectacion a la poblacion humana. </t>
  </si>
  <si>
    <t>Relacionamiento con el ingeominas.
Asistencia a talleres de incendios forestales u otros
asistencia a reuniones con municipios de gestion del riesgo</t>
  </si>
  <si>
    <t xml:space="preserve">1.1 Actualizar, implementar y articular el plan de contingencia y emergencia del PNN NHU con los municipios e instituciones competentes. 50%
 1.2  Participar en capacitaciones de gestion del riesgo   20%
2.  Articular  y socializar el  plan de contingencia y emergencia del PNN NHU, con los municipios, departamentos e instituciones competentes. 30%. </t>
  </si>
  <si>
    <t>Considerando que en este trimestre las alcaldias  y goberrnaciones  estan construyendo el plan de desarrollo,  el  PNN  Nevado del Huila, inicio  con la articulación y  contextualización del  Area Protegida  y  sus acciones del Plan de Manejo en los municipios de Planadas, Toribio.   De igual forma el PNN NHU participio en la elaboración del documento sisntesis  y priorizacion de acciones  para el  departamento del Cauca.  Dentro de las lineas de trabajo que se propuso  al departamento del  cauca esta el tema de riesgo por  avalanchas ocasionadas por el  volcan Nevado del Huila.   Se  adjunta la memoria de reuniones con  alcaldias  y  documento sintesis de Cauca  trabajado conjuntamente por varios Parques, así el cuadro propuesta  para cada linea de accion estrategica del departamento del Cauca.</t>
  </si>
  <si>
    <t>Disminucion de la funcion amortiguara de la zona aledaña al area protegida afectando el cumplimiento de los objetivos de consrervacion del area protegida.</t>
  </si>
  <si>
    <t xml:space="preserve">Implementación de prácticas agropecuarias  insostenibles en la zona aledaña al area protegida, disminuyendo la funcion amortiguadora hacia el area protegida  </t>
  </si>
  <si>
    <t>1. Falta de un ordenamiento efectivo de la zona aleda al area protegida, falta de recursos humanos y financieros en las administraciones municipales para implementar estrategias sostenibles agropecuarias;  desconocimiento  de los sistemas sostenibles en las comunidades, desconocimiento sobre la funcion amortiguadora de los actores relacionados.</t>
  </si>
  <si>
    <t>Perdida de la conectividad eco sistémica entre el Parque con la zona con función amortiguadora   
Aumento de las presiones antrópicas hacia el área protegida que pueden afectar los VOC del Parque.</t>
  </si>
  <si>
    <t xml:space="preserve">Seguimiento  e Informes trimestrales  de la zona con funcion amortiguadora. </t>
  </si>
  <si>
    <t>1.1 Seguimiento trimestral sobre el estado de los sistemas sostenibles implementados por el area protegida (40)
1.2 Realizacion de charlas educativas a propietarios de predios con sistemas sostenibles implementados. (30%)
1.3  Socializar las consideraciones ambientales  del area protegida ante las administraciones muncipales para sus consideraciones en los instrumentos  de ordenamiento ambiental territorial. (30%)</t>
  </si>
  <si>
    <t>1.1-En el trimestre se visitaron 10 predios para realizar el seguimiento a las herramientas de paisaje en las Vereda La Palma y la Florida del Municipio La Cruz, Nariño aplicando la matriz de caracterización; anexo 1-formatos diligenciados de las visitas a los predios; 1.2- Se realizoó una reunión con los beneficiarios del proyecto ya terminado Mosaicos de Conservación de la vereda La Palma, corregimiento Tajumbina, municipio La Cruz, con el objetivo de presentar el plan de trabajo 2016, SSC, anexo listado de asistencia. . 1.3- Departamento del Cauca Plan de Desarrollo Departamental PDD; se participó en dos ejercicios regionales ( Patía y la Vega ), en él diagnóstico ambiental donde se analizaron temas para conservación en la jurisdicción en los municipios de Santa Rosa y Bolívar - Cauca- ; En el Municipio de Santa Rosa, Se participo en el ejercicio de planificación para la construcción del plan de desarrollo del Municipio y se realiza reunión con el señor alcalde de Santa Rosa Cauca, donde se analizaron temas como la zona con función amortiguadora, declaración de nuevas áreas y sistemas sostenibles para la conservación; Se participó en una reunión para la construcción del PD municipio de San Bernardo- Nariño; anexos invitación PDD Cauca; listados de asistencia PD Municipio de San Bernardo; Listado de asistencia de reunión realizada con el señor alcalde Municipio de Santa Rosa ; con respecto a la meta aún no se tienen logros ya que el proceso de planificación para la construcción de los PDD y PDM, las nuevas administraciones municipales apenas iniciaron el proceso donde el parque esta participando en su contrucción.</t>
  </si>
  <si>
    <t xml:space="preserve">Persistencia de la ocupación y tenencia  que afectan negativamente la conservaciòn del Área Protegida </t>
  </si>
  <si>
    <t xml:space="preserve">De acuerdo al proceso de uso, ocupación y tenencia adelantado en el PNN Alto Fragua Indi Wasi, se cuenta con un diagnóstico y caracterización de la situación al interior del área protegida, a partir del cual se ha identificado en la franja entre los 900 y 1100 msnm ocupación y tenencia (con posesión y títulos, y abiertos para cultivos ilícitos) tanto para los municipios de San José del Fragua y Belén de los Andaquíes. Hasta el año 2012 se reportan un total de 55 predios titulados, que corresponde a un estimado de 2407 hectáreas y 133 predios no titulados (ocupaciones) que suman 1881 hectáreas.  Actualmente el Parque cuenta con una Mesa Local de Concertación conformada en octubre de 2015 a partir de la cual se espera dar continuidad al proceso y aportar a la generación de una política pública para manejar esta problemática en las áreas protegidas del SPNN. </t>
  </si>
  <si>
    <t>1. Ausencia de una estrategia local para atender la problemática presentada en el área protegida.
2. Falta de interés de algunos actores (sociales e institucionales) para involucrarse en el proceso de atención de uso, ocupación y tenencia al interior del AP.</t>
  </si>
  <si>
    <t>Incremento en las presiones y amenazas para el  área. 
Pérdida de la credibilidad en el proceso.
Pérdida de gobernabilidad del área protegida.</t>
  </si>
  <si>
    <t>PNN Alto Fragua  Indiwasi</t>
  </si>
  <si>
    <t>Mesa Nacional de Concertación
Mesa Local del PNN AFIW.</t>
  </si>
  <si>
    <t>1. Construcción de estrategia local de uso, ocupación y tenencia del PNN AFIW.
2. Priorización y desarrollo de acciones en el marco de la Mesa Local de Concertación del PNN AFIW.</t>
  </si>
  <si>
    <t>1. Se adelantó reunión con la Directora de Parques, la subdirección GMAP, la Oficina Asesora Jurídica, la Directora de la territorial Amazonía y los jefes de SPMOIA, PNNAFIW, PNN CHAW y PNN Paya con el objeto de socializar desde las instancias directivas los lineamientos institucionales relacionados con cultivos ilícitos al interior del AP. Avance (4%)
2.Se realizaron reuniones con los alcaldes de los municipios de San José del Fragua y Belén de los Andaquíes, en las cuales se socializó el estado del proceso de UOT del PNN AFIW y los avances esperados para 2016 (Anexo No 1 Actas). No se realizaron reuniones de la Mesa Local debido a la problemática de la Mesa Nacional. Avance (8%)</t>
  </si>
  <si>
    <t>No se cuenta con alternativas de gestión y manejo frente al deterioro y las presiones generadas por situaciones asociados al uso, ocupación y tenencia al interior y fuera del area protegida.</t>
  </si>
  <si>
    <t>1. Distancia entre las realidades locales y las politicas institucionales para el tema de uso, ocupación y tenencia.   
2. Falta de articulación interinstitucional y de políticas públicas.</t>
  </si>
  <si>
    <t>1. Explotación ilegal de los recursos naturales que se encuentran dentro del área protegida.                              2. Aumento de la taza de deforestación.                           3. Aumento en la ocupación de nuevos acentamientos humanos dentro del area protegida.                              4. Aumento de los cultivos de uso ilicito.</t>
  </si>
  <si>
    <t>Recorridos de control y vigilancia dentro del área protegida.                                                                             Alternativas de gestión y manejo para la conservación del área protegida.</t>
  </si>
  <si>
    <t>1 y 2  Plan de trabajo y seguimiento a Comités Técnicos para función amortiguadora de los municipios de San José del Fragua y Belén de los Andaquíes. (100%)</t>
  </si>
  <si>
    <t>NO SE PRESENTAN AVANCES DURANTE EL PERIODO debido a que se requiere reunión con la Jefe del PNN AFIW.</t>
  </si>
  <si>
    <t>Continuidad de la ocupación ilegal por parte de familias campesinas y comunidades étnicas y aumento del Area intervenida por actividades antrópicas al interior del Parque</t>
  </si>
  <si>
    <t>1. La Falta de coherencia entre las realidades locales y las políticas institucionales para el tema de uso, ocupación y tenencia.
2.Falta asignación de recursos financieros y técnicos para apoyar este tema.
3. Falta articulaciòn interinstitucional y de politicas públicas</t>
  </si>
  <si>
    <t>Pérdida de  gobernabilidad y de ecosistemas en el  área protegida.</t>
  </si>
  <si>
    <t>Procesos y procedimientos  contemplados en el SIG.
Plan de Acción Institucional
Normatividad aplicable a Parques Nacionales.</t>
  </si>
  <si>
    <t>1. Reuniones de concertación de la metodología de trabajo con la ASTRACAM, ATCAL y ASOJUNTAS. (20%)
2, Elaboración del  documento de Uso, Ocupación y Tenencia del sector Mecaya Sencella (40%)
3. Constitución de la mesa intercultural de tierras y productividad del mucipio de Puerto Leguízamo con la conformación de una comisión de Uso, Ocupación y Tenencia interinstitucional  (40%)</t>
  </si>
  <si>
    <t>1. Se adelantan reuniones con las diferentes asociaciones campesinas (10%)
2. Se adelantan reunones de acercamiento con las comunidades del sector (5%)
3. Se adelantan reuniones interinstitucionales en procura de acercamientos para la conformacion de la mesa intercultural de tierras (5%)</t>
  </si>
  <si>
    <t xml:space="preserve">Las acciones institucionales en ocasiones son contradictorias y de bajo impacto afectando aun mas la condicion de las Areas Protegidas. </t>
  </si>
  <si>
    <t>1. Baja articulación  intra e interinstitucional y con actores sociales estratégicos. 
2. En los espacios comunitarios de articulación todavia no se han establecido todos los acuerdos requeridos.</t>
  </si>
  <si>
    <t>* Incumplimiento de las metas asignadas a la Territorial.
* No lograr la disminución de las presiones al interior de la AP por el uso, ocupación y la tenencia.
* Inversiones dispersas, de bajo impacto y en ocasiones contradictorias</t>
  </si>
  <si>
    <t>Dirección Territorial Orinoquia</t>
  </si>
  <si>
    <t>*1. Fortalecimiento de capacidades del equipo existente a partir de las experiencias y aprendizajes en otras AP y mayor gestion de recursos para aumentar la capacidad operativa.(40%)
2. Creacion Y/o participacion en espacios con diversos actores que permitar proponer soluciones integrales de UOT. (60%)</t>
  </si>
  <si>
    <t>1. Adelantar acciones en pro de la articulación  intra e interinstitucional y con actores sociales estratégicos, para el manejo de conflictos por Usos, ocupación y tenencia.  (50%)
2.  Adelantar acciones en pro de la concertación de acuerdos con las comunidades, para el manejo de conflictos por Usos, ocupación y tenencia. (50%)</t>
  </si>
  <si>
    <t xml:space="preserve">Director Territorial </t>
  </si>
  <si>
    <t>1.1. Se realizo informes soporte del proceso de verificación, depuración y consolidación de información obtenida a travez del proceso de caracterización socieconomica de familias asentadas en los Parques Nacionales Naturales Tinigua y Cordillera de los Picachos. ( 1.1. CON_012_SoporteSistematizaciónFichas_UOT). 
1.2.Elaboración del documento "Consideraciones Para El Manejo De Amenazas Actuales Sobre Las Areas Protegidas De La Orinoquia, En El Escenario Del Posconflicto" con el propósito de posicionar la problemática de UOT y la gestión proyectada en términos del escenario de post conflicto.  Insumo de gestión para el Nivel Central. (Anexo 1.2. Documento). 
1.3. A partir de la verificación efectuada en campo se realizo la depuración de la información y se actualizo en la plataforma UOT institucional . (Anexo 1.3. CON_012_Revision_DTOR). 
1.4. Se aporto información para realización de comunicado referente al proceso de caracterización socioeconómica del convenio 012. (Anexo 1.4. Soporte de comunicad de prensa).
2.1. Se realizo comisión de campo del Convenio de Asociación 012, con el fin de verificar información adquirida en el proceso de caracterización socioeconómica de familias asentadas en los PNN Tinigua y Cordillera de Los Picachos. (Anexo 2.1. CON_012_InformeComisiondeCampo_V_21_27012016).
2.2. Se realizo comisión de campo del Convenio de Asociación 012, con el fin de continuar con el proceso de verificación de la información adquirida en el proceso de caracterización socioeconómica de familias asentadas en los PNN Tinigua y Cordillera de Los Picachos. (Anexo 2.2.a.     CON_012_InformeComisiondeCampo_VI_15_19022016 y Anexo 2.2.b. CON_012_ActaCaracterizacion_16022016).
2.3. Participación en consejo seccional de estupefacientes (marzo 18 2015), dónde a partir de resolución  010 de dic 17 de 2015, se ratifica por este consejo a la DTOR como miembro de éste. (adjunto convocatoria y resolución entregada en reunión, queda pendiente oficios de delegación a Juan Carlos Clavijo y Arelis Arciniegas para la participación y acta reunión anterior).  En este espacio, se ha socializado la propuesta para la restauración ecológica del PNN y erradicación de cultivos. (Anexo 2.3.a. Soporte envio circular, Anexo 2.3.b. Circular, Anexo 2.3.c. Soporte de convocatoria, Anexo 2.3.d. Resolución 0010 27 diciembre de 2015 y Anexo 2.3.e. Delegacion participacion).</t>
  </si>
  <si>
    <t xml:space="preserve">Desde la década de los 80 se iniciaron procesos de colonización en el sector de Platanillo asociados a los valles de los ríos Guaduas, Platanillo y Chigüiro, generando dinámicas de uso y ocupación con efectos de fragmentación y perdida de bosques inundables, selva húmeda tropical y bosque andino. Esta dinámica generada por diversos motivos, trae consigo la construcción de infraestructura como escuelas, puentes, vías, viviendas e infraestructura productiva para más de 200 familias asentadas en el área del Parque y que hacen parte de una asociación comunitaria de primer nivel conocida como la Asociación campesina ambiental del interfluvio Losada Guayabero (Ascal-g). </t>
  </si>
  <si>
    <t>1. Ausencia de una visión compartida de Ordenamiento Ambiental en el territorio.</t>
  </si>
  <si>
    <t>*Situaciones de riesgo de los funcionarios.
*Perdida de gobernabilidad
*Aumento de las presiones y amenazas
*Fragmentación de los ecosistemas
*Afectación a la biodiversidad presente en el parque.
*Contaminaciòn y alteración a los componentes ambientales.</t>
  </si>
  <si>
    <t xml:space="preserve">PNN Cordillera de los Picachos </t>
  </si>
  <si>
    <t>Coordinar con las diferentes instancias de Parques Nacionales las acciones que permitan mitigar el riesgo a traves de la generación de alianzas publico privadas.</t>
  </si>
  <si>
    <t>1. Continuar con la coordinación con las diferentes instancias de Parques Nacionales para realizar las acciones que permitan mitigar el riesgo a traves de la generación de alianzas publico privadas. 100%</t>
  </si>
  <si>
    <t xml:space="preserve">1. Con la intención de avanzar de manera articulada entro los niveles central, territorial y local en lo que corresponde al convenio 012 suscrito entre Parques Nacionales y Corpoamem, se realizó la revisión de las fichas de caraterizacion realizadas en el sector Platanillo donde se evidenciaron algunos aspectos de ajuste y revisión. Eviencia: acta de reunión. Anexo 1.1. Acta Revisión Caracterización Convenio 012). </t>
  </si>
  <si>
    <t>La falta de articulación en los instrumentos de planificación y la baja implementación del ordenamiento del AMEM, la existencia de diferentes intereses socioeconómicos sobre el AP y entorno regional, la  no participación de instituciones competentes y debiles procesos de concertación con actores sociales e  institucionales acrecentan el conflicto por  uso, ocupación y tenencia al interior de las AP y en su zona aledaña, imposibilitando la restauración ecológica de áreas degradadas y ocasionando pérdida de los valores naturales, culturales y paisajísticos.</t>
  </si>
  <si>
    <t>1_Baja articulación  intra e interinstitucional y con actores sociales estratégicos y entre los instrumentos de planificación.
2_Débil presencia del estado y desarrollo de propuestas integrales   con disponibilidad de recursos económicos suficientes y constantes que contribuya a  la estabilidad de la población en zonas legalmente permitidas, fortalecer la autogestión de los actores sociales y la gobernabilidad de la institución.
3_Inadecuado posicionamiento de la problemática de UOT y los mecanismos para abordar esta situación por parte de la institución.
4_Desconocimiento  de la existencia del  AP y baja aplicabilidad de la normativa ambiental por parte actores sociales e institucionales en el contexto local, regional y nacional.</t>
  </si>
  <si>
    <t>* Pérdida de servicios ecosistémicos.
* Fragmentación de ecosistemas y  Pérdida de biodiversidad.
* Fragmentación y pérdida de conectividad con otras áreas de importancia ecológica que permiten los intercambio genéticos con el parque.
* Aceleración de los procesos de degradación y deforestación por actividades de uso, ocupación y tenencia en el AP.</t>
  </si>
  <si>
    <t xml:space="preserve">PNN Sierra de la Macarena </t>
  </si>
  <si>
    <t>1. Participación en espacios de articulación intra e interinstitucional para abordar el tema de UOT y  la implementación de la estrategia para resolver la afectación en el PNN S MAC.
2. Desarrollar acciones para la caracterización - tipificación de ocupantes y verificación de límites del PNN S MAC,  en el marco de la estrategia de OUT.
3. Implementación de estrategias de manejo que permitan conocer el estado de los VOC del PNN Sierra La Macarena y hacer seguimiento a las presiones presentes.
4*.Implementación de la estrategia de comunicación/educación ambiental de los PNN del AME Macarena.</t>
  </si>
  <si>
    <t>1. Participación en espacios de articulación intra e interinstitucional para abordar el tema de UOT y  la implementación de la estrategia para resolver la afectación en el PNN S MAC. (25%). 
2. Desarrollar acciones para la caracterización - tipificación de ocupantes y verificación de límites del PNN S MAC,  en el marco de la estrategia de OUT. (25%)
3. Implementación de estrategias de manejo que permitan conocer el estado de los VOC del PNN Sierra La Macarena y hacer seguimiento a las presiones presentes. (25%)
4*.Implementación de la estrategia de comunicación/educación ambiental de los PNN del AME Macarena. (25%)</t>
  </si>
  <si>
    <r>
      <rPr>
        <b/>
        <sz val="11"/>
        <rFont val="Calibri"/>
        <family val="2"/>
      </rPr>
      <t xml:space="preserve">1. </t>
    </r>
    <r>
      <rPr>
        <sz val="11"/>
        <color rgb="FF000000"/>
        <rFont val="Calibri"/>
        <family val="2"/>
      </rPr>
      <t xml:space="preserve">       El PNN Sierra de La Macarena ha avanzado en la construcción y socialización de una propuesta de ruta metodológica para el establecimiento de acuerdos público, privados y sociales, como estrategia para la resolución de conflictos derivados del  UOT; a través de la participación de diferentes espacios intrainstitucionales e interinstitucionales, con agentes de cooperación internacional y procesos sociales en los que se puso en conocimiento la propuesta/ruta (Anexo 1 Informe Gestión Ruta Acuerdos). </t>
    </r>
    <r>
      <rPr>
        <b/>
        <sz val="11"/>
        <rFont val="Calibri"/>
        <family val="2"/>
      </rPr>
      <t>12%.2.1.        De 89 fichas de caracterización y tipificación de predios con conflicto por UOT, sistematizadas en la plataforma, se encuentran validadas 68, aprobadas 2 y en revisión 19 fichas (anexo 2.1 Informe plataforma).
2.2.        En la verificación de limites se está desarrollando una fase de aprestamiento mediante la concertación entre los tres niveles de la entidad sobre la metodología para verificación de límites en campo, y la capacitación para cargue de información cartográfica en la verificación de límites (ver anexo 2.2.a. acta de reunión metodología y anexo 2.2.b.  Acta de reunión capacitación). 8%.
3.1. Se está revisando la información de coberturas Corine land cover 2015 a escala 1:100.000, actualizado para el periodo 2014-2015, y la factibilidad de los mecanismos de verificación para el control de calidad con el propósito de contar con información veraz para realizar el análisis de detección de cambios para coberturas de la tierra y para el monitoreo de los indicadores de estado – presión (anexo 3.1.a. Radicado SIR 2016-02- 29 y anexo 3.1.b.  Mapa de coberturas de tierras 2014-2015).
3.2. A través de 10 recorridos de control y vigilancia realizados al interior del parque, al sur del sector sierra, en el área asociada al sitio ecoturístico de Caño Cristales (rutas raudal angosturas I, caño cristales, Mirador y cristalitos, del Municipio de La Macarena (ver anexo 3.2. Recorridos de vigilancia y control), se evidencia reiteradamente presiones antrópicas por actividades de ganadería y agricultura, generando fragmentación de ecosistemas, en este caso sobre el VOC vegetación rupícola y selva húmeda asociada a la sierra.3.3. Según informe de monitoreo (ver anexo 3.3. Inf-trimestre-I-2016) de los senderos ecoturisticos asociados al sector Caño Cristales y al sector rio Guayabero, determina que los senderos han tenido un manejo adecuado, sin impactos mayores generados por la actividad turística. 3.4. En seguimiento al ordenamiento ecoturistico y a las presiones potenciales de los VOC asociados a la zona  (vegetación rupícola y selva húmeda), se han realizado reuniones para tratar temas relacionados con el ecoturismo, con la comunidad Vereda la Cachivera, (anexo 3.4.a.informe general de gestión, 3.4.b  Acta de reunión); y con canoeros y operadores para revisión del  tema pesca deportiva asociado al raudal y límites (anexo 3.4.c y 3.4.d.actas de reunión), en las cuales los jefes de área de PNN Sierra de La Macarena y PNN Tinigua, realizaron un ejercicio de sensibilización a los turistas, guías  y canoeros dando a conocer que dicha actividad no estaba permitida dentro de los parques por tal razón se solicitó que dejaran  de realizar la actividad dentro del parque.
También se avanza en el estudio de actualización de capacidad de carga turística del sector denominado Caño Cristales de Colores, Caño Cristales Selva y del sector el Raudal Angosturas I, consolidando un documento, como herramienta técnica para el manejo y la reglamentación de la actividad Turística en los diferentes sitios re-ordenados y proyectados para la actividad Turística (anexo 3.4.e.)  8%.4.1 Se avanzó en la revisión, ajuste y aprobación de los últimos 6 libretos de la campaña de posicionamiento AMELIA, para su posterior grabación (ver anexo 4.1 correo envío libretos aprobados AMELIA).
4.2. Información de la nueva versión del Abc de Caño Cristales y otros atractivos ecoturísticos del AMEM, en la Vitrina Turística ANATO, 2016 y en emisión de comunicado de prensa (interna y externa), anexo 4.2.10%.</t>
    </r>
  </si>
  <si>
    <t xml:space="preserve">Al interior del PNN Tinigua se presentan conflictos por uso, ocupación y tenencia, asociados principalmente a ganaderia extensiva y uso agrícola en una extensión de 28.044 has y 5.098 has respectivamente, sobre los ecosistemas de selva húmeda y bosque inundable. La presión mencionada es generada por dos tipos de actores, uno, personas foráneas a la zona (generalmente grandes ganaderos – ausentistas) que realizan inversiones, y otro, población colono - campesina proveniente de diferentes partes del país asentadas en distintas épocas. Por lo tanto la gestión del Parque ha desarrollado acciones para suscribir acuerdos público - privados con organizaciones sociales y agenda en el marco de la Mesa Sub regional Orinoquia para la resolución de conflictos sociambientales en los Parques Nacionales Naturales.  </t>
  </si>
  <si>
    <t>1. Desarticulación de la Política pública, el Ordenamiento Ambiental Territorial y la Planeación del desarrollo. 
2. Débil presencia del estado para el desarrollo de propuestas integrales  con disponibilidad de recursos económicos suficientes que contribuyan a  la estabilidad de la población en zonas legalmente permitidas.</t>
  </si>
  <si>
    <t xml:space="preserve">* Perdida de gobernabilidad y gobernanza. 
* Aumento de las presiones  asociadas a uso y ocupación.
* Disminución de la integridad ecológica.                              
* Afectación de la conectividad ecosistémica del corredor biológico amazónico y orinocense.
* Afectación a la biodiversidad presente en el parque.
* Perdida de serivicios ecosistémicos en areas intervenidas.  </t>
  </si>
  <si>
    <t>PNN Tinigua</t>
  </si>
  <si>
    <t>1. Participación en eventos de capacitación  que permitan la retoralimentación de respuestas efectivas que disminuyan la persistencia de conflictos por uso, ocupación y tenencia en el área protegida. 
2. Participación en espacios formales e informales con incidencia en la planificación territorial.</t>
  </si>
  <si>
    <t>1. Gestionar  espacios para armonizar la Política pública, el Ordenamiento Ambiental Territorial y la Planeación del Desarrollo. (50%).
2. Adelantar agendas con actores estratégicos en escenarios locales y regionales y en instancias formales e informales; para promover acuerdos público-privados y sociales que contribuyan a la resolución de conflictos por usos, ocupación y tenencia de la tierra que afectan el área protegida. (50%).</t>
  </si>
  <si>
    <t>1.1. Se adelanto reunión con la alcaldia de Uribe, agencias de cooperación internacional para contexto del PNN Tinigua y elementos para la formulación del Plan de Desarrollo. (Ver Anexo 1.1)
1.2. Reunión con el municipio de La Macarena para la participacion de mesa de trabajo para incluir propuesta de nivel de incidencia para la formulación del Plan de Desarrollo Municipal. (Ver Anexo 1.2)
1.3. y 1.4. Se entrego a las alcaldias municipales como insumo para la formulación de los Planes de Desarrollo Municipal el Plan de Manejo, temas considerados priomordiales en el proceso de planificación (Ver Anexo 1.3 y 1.4)
1.5. Entrega de documento y restauración de áreas protegidas  como aportes de planeación al Plan de Desarrollo Municipal.(Ver Anexo 1.5)
2.1. Reunión con DPS - Dirección de Gestión Territorial-DGT, para la socialización de propuesta erradicación de cultivos de coca en los PNN Tinigua y Sierra de La Macarena y experiencias de este proceso en el  PNN Sierra de La Macarena. (Ver Anexo 2.1)
2.2. Reunión Preparémos para la Paz Uribe, Corazón del PostConflicto, realizada 23 y 24 de febrero de 2016. (Ver Anexo 2.2)
2.3.Reunión con la Misión de Apoyo al  Proceso de Paz Colombia (MAPP-OEA)  para la socialización de gestión ambiental para articulación a planeación del desarrollo municipal de los PNN Sierra de La Macarena y Tinigua. (2.3)
2.4.Reunión con el GSIR para avances de coordinación información SIG para procesos de Resolucion de conflictos por Uso, Ocupación y Tenencia. (Anexo 2.4)
2.5. Reunión con GSIR y DTOR para revisar y depurar a partir de la información sistematizada en la plataforma de UOT PNN, las fichas de Caracterización, PNN Tinigua del Convenio de Asoación 012/2015. (Ver Anexo 2.5)</t>
  </si>
  <si>
    <t>Posibilidad de incremento de la ocupación uso y tenencia dentro del AP por presencia de un frente de colonización activo en el sector Noroccidental del AP y de una cuña de colonización en el sector suroccidental, favorecidos por la presencia de grupos armados al margen de la ley que limitan la presencia, gestión, manejo,  y ejercicio de la autoridad ambiental por parte de los funcionarios.
Lo que hace probable que se incremente el àrea  de cultivos ilicitos dentro del AP, a causa de la presencia de grupos al margen de la ley y a la no fumigaciónal interior  del AP</t>
  </si>
  <si>
    <t>1. Vacios de información del problema de uso ocupación y tenencia al interior del AP en  los sectores noroccidental y suroccodental.
2. Presencia de grupos al margen de la ley que limita el ingreso y la gestión de las diferentes entidades del estado.
3. La planeación y el ordenamiento territorial de la zona de influencia no concuerda con los requerimientos de función amortiguadora del AP.</t>
  </si>
  <si>
    <t>Alteración del estado de conservación de las PIC por uso y aprovechamiento insostenible de la biodiversidad.</t>
  </si>
  <si>
    <t>RNN NUKAK</t>
  </si>
  <si>
    <t xml:space="preserve"> Plan de Manejo  
 Analisis de Amenazas y vulnerabilidad
Protocolo de riesgo Público
Hacer parte del CODPA y comìtes tècnicos, principalmente los de Ordenamiento y Control y Vigilancia.</t>
  </si>
  <si>
    <t>1. Diagnóstico del problema de uso ocupación y tenencia al interior del AP, además de análisis del cambio de cobertura. (40%)
2. Acercamiento con las comunidades de la zona de influencia y al interior del AP, con el fin de sensibilizarlas con respecto a las diferentes figuras de ordenamiento, la importancia e implicaciones en el uso y ocupaciòn del territorio.(30)
3. Participacion activa en las diferentes espacios del CODPA, para incluir los requerimientos de conservación  del AP y manejo de la zona con función amortiguadora en la planeación y el ordenamiento territorial. (30%)</t>
  </si>
  <si>
    <t>1.  Debido a que en este trimestre hubo cambio de jefe de Area Protegida, el compromiso de elaboración del diagnóticos sobre uso, ocupación y tenencia se está retomando desde el análisis de la información secundaria procesada en años anteriroires, para identificar necesidades de actualización de información ( se anexa documento) 10%
2. Se llevó a cabo una reunión con la Institución Educativa de la vereda La Paz con el fin de presentar propuesta de plan de trabajo y temas a desarrollar en el marco de educación ambiental, lo cual incluyhe sensibilización a la comunidad sobre las figuras de ordenamineto presntes en la zona (RNN NUkak y ZRF de ley 2) 5%
3. Se participó en dos reuniones del comité departamental de control y vigilancia de los recursos Naturales, el 2 y el 18 de ferbrero de 2016 estableciendo avances en la construcción del Plan de Acción y alertas tempranas para Guaviare, Ajuste aprobación de los productos definición de indicadores, responsables y fuentes de financiación del plan de acción de la Mesa Forestal; y planeacion de visita a Cachicamo. 10%</t>
  </si>
  <si>
    <t xml:space="preserve">Persitencia de la ocupación y tenencia  que afectan negativamente la Conservación del área protegida </t>
  </si>
  <si>
    <t>Existe una comunidad al interior del AP que considera tener derecho para el uso, ocupación y tenencia desde antes de la creación del área protegida.</t>
  </si>
  <si>
    <t>1. No contar con los conceptos jurídicos que tipifiquen la propiedad al interior del área protegida y permita concluir una ruta de saneamiento del Parque</t>
  </si>
  <si>
    <t>No poder cumplir con los objetivos de conservación del área protegida y contar permanentemente con contradicciones de uso, manejo y aprovechamiento de los recursos del Parque.</t>
  </si>
  <si>
    <t>PNN Pisba</t>
  </si>
  <si>
    <t>Se ha priorizado el AP para la aclaración jurídico predial de la misma.</t>
  </si>
  <si>
    <t>1. Contratación de abogado para realizar el análisis jurídico predial del Parque y definir la estrategia de saneamiento (100%)</t>
  </si>
  <si>
    <t>1. El 24 de Febrero se realizó acta de reunión donde se efectuó compromisos con cada uno de los contratistas que tienen dentro de sus actividades realizar fichas de caracterización predial, responsabilizandose cada uno de diligenciar información de 30 fichas para la vigencia 2016. 
2. El 25 de Febrero se realizó capacitación para el diligenciamiento de las fichas de caracterización a todo el equipo del área protegida. De igual forma, se capacitó al funcionario Leopoldo Cifuentes los días 15, 16 y 17 de Marzo sobre el cargue de la información de las fichas de caracterización a la Plataforma de UOT. A la fecha se han realizado el cargue de 83 fichas de caracterización a la Plataforma de UOT.
3. Se realizó orfeo No. 20165690000121 de fecha 18 de marzo de 2016, dirigido al Alcalde del Municipio de Socha, informandole sobre los avances que se han realizado para lograr el saneamiento de la propiedad que tiene el predio denominado La Laguna de propiedad de la Alcaldía y los trámites que faltan por desarrollar a efectos de tener claridad jurídica sobre éste. Así mismo, se solicitó una reunión formal con la Alcaldía a efectos de dialogar sobre ésta temática. 
4. El día 4 de Abril se remitió a la OFicina Asesora Jurídica - Nivel Central, mediante orfeo No. 20165650000073 los estudios jurídicos que se efectuaron de conformidad con la nueva actualización de los registros 1 y 2 del IGAC, para su respectiva aprobación y logrando como resultado que: 15 predios se encuentran en la tipología de Propiedad Privada en Disciusión; 3 predios en Falsa Tradición; 3 predios con adjudicación de baldío posteriores a la declatoria del área protegida; 1 predio adjudicado pertenencia y 1 predio urbano que corresponde al municipio de Sogamoso.
5. El 19 de abril se efectuó reunión con el Alcalde del municipio de Tasco, con el fin de evidenciar la situación actual de los predios que se encuentran al interior del PNN PISBA en jurisdicción de éste municipio y para lo cual se programará una próxima reunión a efectos de dialogar con el Concejo en Pleno y trabajar en forma articulada entorno a la preservación del Ecosistema en éste sector. 
6. El 19 de abril se realizó reunión con la Comunidad de la Laja del municipio de Socha, donde se efectuó presentación sobre el proceso de saneamiento predial al interior del PNN PISBA.</t>
  </si>
  <si>
    <t>Persistencia de la ocupación y tenencia  que afectan negativamente la conservaciòn del AP.</t>
  </si>
  <si>
    <t>Se entiende como la persistencia de predios ocupados, usados o en tenencia de particulares al interior del área protegida.</t>
  </si>
  <si>
    <t>No se han definido críterios homogéneos para el proceso de restauración al interior de las áreas protegidas
No se cuenta con infraestructura en el sector sur del área protegida, ni suficiencia de semovientes por sectores y kit´s de equipos de precisión para las actividades de restauración, control y vigilancia, y monitoreo</t>
  </si>
  <si>
    <t>Resistencia de los diferentes actores involucrados presentes (comunidades, instituciones) a las propuestas de restauración ecológica que tiene el parque</t>
  </si>
  <si>
    <t xml:space="preserve">PNN TAMA </t>
  </si>
  <si>
    <t>Existe definición de criterios especificos para la plantación y procesos de restauración al interior del área protegida PNN Tamá; Cualificación técnica del personal adscrito al área protegida derivado desde las prácticas; y conocimiento del área protegida para el desarrollo de recorridos de control y vigilancia</t>
  </si>
  <si>
    <t>1.Definición de criterios especificos para la plantación y procesos de restauración al interior del área protegida PNN Tamá; Diagnostico social actualizado. (25%)
2. Definicion de estrategias y acciones de RE y SSC dentro y en la zona con funcion aamortiguadora; Determinacion de una instancia de actuacion legitima. (25%)
3.Desarrollo de recorridos de control y vigilancia (25%)  
4. Asistencia a las comunidades a traves de proyectos de cooperacion; participacion de otras instituciones del estado nacional, regional y local corresponsables en la solucion a la problematica de UOT. (25%)</t>
  </si>
  <si>
    <r>
      <t xml:space="preserve">"                                                                                                                                                                                                                                                                                                                                                                 1.1. Asignación de profesional para liderar el componente de restauración ecologica (un ingeniero agrónomo con especializacion); donde se hace visita del equipo tecnico para evaluar el proceso de restauración del sector Orocue como punto de partida para fortalecer la estrategia de restauración ecológica.    
1.2. Se socializo al equipo del PNN Tamá la última versión de la ficha de caracterización UOT y la forma como se ha venido aplicando para mejorar la calidad de la información. </t>
    </r>
    <r>
      <rPr>
        <sz val="11"/>
        <color rgb="FFFF00FF"/>
        <rFont val="Calibri"/>
        <family val="2"/>
      </rPr>
      <t xml:space="preserve"> </t>
    </r>
    <r>
      <rPr>
        <sz val="11"/>
        <color rgb="FF000000"/>
        <rFont val="Calibri"/>
        <family val="2"/>
      </rPr>
      <t xml:space="preserve">                                                                                                                                                                                                                                        2..1. Se formula el plan de trabajo para el proyecto de SSC en el sector de San Alberto y se incia con un grupo de mujeres del sector con café especial organico, haciendo la caracterización economica, social y ambiental de los predio
2..2..Se hace una propuesta de trabajo de SSC para los sectores Belchite, Azul - Ima, Azul - Las Lajas. Se formula el Plan de trabajo para UOT 2016</t>
    </r>
    <r>
      <rPr>
        <sz val="11"/>
        <color rgb="FFFF00FF"/>
        <rFont val="Calibri"/>
        <family val="2"/>
      </rPr>
      <t xml:space="preserve">. </t>
    </r>
    <r>
      <rPr>
        <sz val="11"/>
        <color rgb="FF000000"/>
        <rFont val="Calibri"/>
        <family val="2"/>
      </rPr>
      <t xml:space="preserve">
 2.3.Se diseña, formula e implementa estrategia de participación social en el proceso de saneamiento predial del PNNT. </t>
    </r>
    <r>
      <rPr>
        <sz val="11"/>
        <color rgb="FFFF00FF"/>
        <rFont val="Calibri"/>
        <family val="2"/>
      </rPr>
      <t xml:space="preserve">  </t>
    </r>
    <r>
      <rPr>
        <sz val="11"/>
        <color rgb="FF000000"/>
        <rFont val="Calibri"/>
        <family val="2"/>
      </rPr>
      <t>3.  Se realizaron recorridos de control y vigilancia en la Asiria de Belen, Alto del Pesebre Cruz de Piedra, Páramo la Cabrera, la Piñuela y  el Arenuben                                                                                                                                                                                                                                                                                           4.1.  Asistencia y participación en la primera mesa ambiental departamental de N de S.  Se planea y coordinan acciones para la realización de la segunda mesa local del PNN Tamá, con el equipo del AP para la articulación con nivel central, territorial y loc
4.2.. Se ajustó el Proyecto Oripaya; Sector Norte; Gestión para Saneamiento predial  de los dos Predios de propiedad privada del sector (El Progreso y Orocue.</t>
    </r>
    <r>
      <rPr>
        <sz val="11"/>
        <color rgb="FFFF00FF"/>
        <rFont val="Calibri"/>
        <family val="2"/>
      </rPr>
      <t xml:space="preserve"> </t>
    </r>
    <r>
      <rPr>
        <sz val="11"/>
        <color rgb="FF000000"/>
        <rFont val="Calibri"/>
        <family val="2"/>
      </rPr>
      <t>4.3.  Se ajustó el Proyecto Gibraltar; Sector Sur; para el Saneamiento predial  de los doce Predios que acreditan propiedad privada del sector. Evidencia : pendiente a hoy 23 04 2016, el lunes 25 se suben
                                                                                                                              "</t>
    </r>
  </si>
  <si>
    <t>A través de convenios interinstitucionales y con recursos presupuestales asignados por la Entidad,  se ha avanzado en el estudio jurídico predial del Parque, sin embargo la cadena traslaticia y la falta de claridad jurídica en la propiedad de los predios,  limita la compra de los mismos.
El proceso de saneamiento predial recientemente toma importancia, no fue prioridad institucional y se delegaba competencia en las CARs.</t>
  </si>
  <si>
    <t>1. Limitación en la compra de predios al interior del AP.</t>
  </si>
  <si>
    <t>Se mantiene la ocupación de predios, incrementando el grado de afectación de los ecosistemas  estratégicos para la conservación del Parque.</t>
  </si>
  <si>
    <t>Se han generado convenios interinstitucionales con Gobernaciones (Caldas y Risaralda) y empresas de servicios públicos (Aguas y Aguas de Pereira) orientados al saneamiento predial en las cuencas del río Otún y Chinchina.</t>
  </si>
  <si>
    <t>1.1 Formular una propuesta de saneamiento predial integral en la cuenca alta del río Otún,  como experiencia piloto en la normalización de la ocupación en el área protegida. (50%)
1.2 Promover estrategias de restauración en predios adquiridos y liberados de actividades ganaderas al interior del Área Protegida. (50%)</t>
  </si>
  <si>
    <t xml:space="preserve">Aunque se avanza en la gestión de adquisición de predios a través del municipio de Pereira en el sector de Cortaderal, se conoce la compra de 350 hectáreas a través de la Secretaría de Fomento Agropecuario de las cuales se espera contar con la formalización del predio a través de la escritura pública.
Se genera acercamiento con la Corporación Autónoma Regional del Quindío - CRQ - para abordar la posibilidad de la adquisición del predio La Argentina cabecera del río Quindío (Pantanos del Quindío). Adicionalmente se espera directriz del nivel central frente a la estrategia UOT toda vez que esta se encuentra suspendida ante levantamiento de la mesa nacional campesina.
A la fecha se encuentran vinculados tres operarios que entrarían a apoyar la dinamización de los procesos de restauración en el PNN Los Nevados. Se proyectan actividades en campo a partir del segundo semestre. </t>
  </si>
  <si>
    <t>Se convierte en un riesgo para la restauración, por que las actividades son mas un acuerdo de voluntades que  un compromiso de carácter legal y esto ocasiona que no se alcance los objetivos de restauración y que no se contribuya con la recuperacion del bosque subandino de manera significativa. y se dificulta el control sobre los predios privados dentro del PNN ORQ.</t>
  </si>
  <si>
    <t>1. En la declaración PNN las Orquideas no se considero el estado de uso, ocupacion y tenencia.</t>
  </si>
  <si>
    <t>Deterioro de los ecosistemas.
Fragmentacion de los ecosistemas.
No hay recuperación de ecosistemas. Pérdida de la calidad de los servicios ecositémicos que el parque ofrece.</t>
  </si>
  <si>
    <t>Acuerdo de voluntades verbal de conservacion en el marco de la estrategia de conservación.
Recorridos de control y vigilancia.
Reuniones y talleres con la comunidad sobre temas de conservación y restauración.
Fortalecimiento del tejido social.</t>
  </si>
  <si>
    <t>1.1 Diligenciar las fichas prediales para concoer el uso y la ocupación (30%)
1.2 Realizar talleres de educación ambiental con las comunidades al interior del área protegida. (35%)
1.3 Realizar seguimiento a las acciones de restauración. (35%)</t>
  </si>
  <si>
    <t>1.1 Se han diligenciado 38 fichas de caracterización sobre Uso, Ocupación y Tenencia, de las cuales 27 corresponden a las veredas Calles y Cruces (en el municipio de Urrao), las veredas Venados y Venados Arriba (en el municipio de Frontino), y 11 en Chaquenodá y Valle de Pérdidas.  De las 38 fichas se han podido subir a la plataforma19 , de las cuales 3 han sido aprobadas, es decir que incluyen el número de matrícula inmobiliaria o de cédula catastral.   Anexo 1.1a Reporte Informe Plataforma. Anexo 1.1b Fichas de Caracterización de UOT.  Anexo 1.1c. Informes Profesional Social UOT  Anexo 1.1d. Memorias UOT                                                                                                                                                                                      1.2  Se han desarrollado Talleres de Educación Ambiental sobre el Territorio, el Oso de  Anteojos, e importancia de las plantas para el PNNO,  con los niños campesinos e indígenas  del Área núcleo y zona con función amortiguadora, en las instituciones CER Antonio José Arango del  corregimiento la Encarnación, CER Calles, CER Cruces, en Venados Abajo y el Retiro, área núcleo del AP con niños campesinos e indígenas pertenecientes a la comunidad Embera Katios.: Anexo 1.2a. Informes Mensuales Educadora Ambiental  Anexo 1.2b. Memorias de Talleres de Educación Ambiental (Incluyen registros fotográfico). 1.2c. Registros de asistencia Talleres de Educación AMbiental.                                                                                                                                                                                              1.3 Durante este período han sido intervenidos 5 predios, localizados en el municipio de Urrao, en los cuales se llevaron a cabo implementaciones y procesos participativos de reconversión predial hacia sistemas sostenibles de producción como aporte al ordenamiento ambiental del territorio.  
En la vereda la Encarnación (Urrao), se han fortalecido las capacidades para la gestión estratégicas de la Asociación Agroambiental Asoorquídeas en torno al manejo sostenible de la cuenca media y alta del río Encarnación con el propósito de consolidar un modelo de conservación, restauración y producción sostenible que disminuya las presiones sobre el área protegida.  También se han asumido compromisos de conservación en microcuencas de esta vereda.
Con relación a los montajes de los viveros, cuyo propósito es propagar el material vegetal para realizar siembras para los enriquecimientos forestales en la microcuencas principales abastecedoras de agua de cada una de las fincas beneficiarias del proceso, se avanzó con el aislamiento en 16 microcuencas en el sector de Carauta y 18 por el sector de La Encarnación.
 Anexo 1.3a. Informes Mosaicos de Conservación.  Anexo 1.3b. Registros de Implementaciones.  Anexo 1.3c. Registros de Asistencia.  Se han lelaborado ensayos para protocolos de propagación de cinco especies forestales nativas  útiles para restauración en el PNN Las Orquídeas.Anexo 1.3d Informe Profesional de Restauración Ecológica</t>
  </si>
  <si>
    <t>La falta de articulación en los instrumentos de planificación, la no participación de instituciones competentes y ausencia de concertación con actores sociales, institucionales, estratégicos y cooperantes acrecentarían los procesos de uso, ocupación y tenencia, imposibilitando procesos de las restauración de áreas degradadas y la ampliación de la frontera agrícola en el Área Protegida, ocacionando pérdida de los valores naturales, culturales y paisajisticos.</t>
  </si>
  <si>
    <t xml:space="preserve"> 1. No se logra articular a la institucionalidad competente en la solución de la problemática de UOT del AP, en una propuesta concreta.
2.  La respuesta del  Estado colombiano a la protestas de los sectores mineros, cocaleros, campesinos (pactos agrarios), entre otros, que promueven nuevos procesos de ocupación al interior del Parque y planes de desarrollo rural incompatibles con los usos permitidos en las Área Protegida.
 3.  El acuerdo sobre el punto de tierra que  surja en el proceso de negociación del conflicto armado entre el gobierno nacional y las FARC, que  promuevan la creación de reservas campesinas en el interior del AP. 
4. La salida del personal que esta vinculado al parque en calidad de provisionalidad como resultado de la convocatoria 317 de 2014 , que vienen adelantando  actividades de manejo estrategico en el AP .</t>
  </si>
  <si>
    <t>*Pérdida de servicios ambientales.
*Fragmentación de ecosistemas, pérdida de biodiversidad.
*Acrecentamiento del Uso, Ocupación y Tenencia del AP.
*Pérdida de Gobernanza.
*Se baja la categoría de la figura de la conservación.
*Fragmentación y pérdida de conectividad con otras áreas de importancia ecológica que permiten los flujos genéticos hacia el parque.
*Aceleración de los procesos de degradación y deforestación por actividades de uso, ocupación y tenencia en el PNN Sierra de la Macarena.</t>
  </si>
  <si>
    <t>PNN PARAMILLO</t>
  </si>
  <si>
    <t xml:space="preserve">La normatividad a nivel local y regional relacionada con el tema.
*Coordinación interinstitucional.
*Procedimiento de Sansionatorios.Admnistrativos
* Procedimiento de PVC
*Posicionamiento político de alto nivel.
*Mesas de Consertación.
* Se cuenta con un Plan de Manejo que contempla acciones de PVC, y UOT aplicables al AP,  
* Hay acuerdos REM, agendas de trabajo y proyectos formulados con las autoridades indígenas de los tres resguardos traspalados. </t>
  </si>
  <si>
    <t xml:space="preserve"> 1.1 . Articulación con instituciones competente con la solución del problema de ocupación del Parque (10%)
 1.2. Participación en la formulación del documento de política de tierra para el Sistema de Parques Nacionales de Colombia (SPNN) (10%).
 2.  Fortalecimiento organizativo de las asociaciones de campesinos del Parque (30%).
 3.1  Desarrollar actividades tendientes a avanzar en la consolidación de un Diagnóstico predial para el PNN Paramillo.(10%)
 3.2 . Aclaración de limites del área protegida.(10%).
4. Fortalecer los procesos de inducción y reinducción del personal y la realización de actividades que faciliten el diálogo, la motivación e integración entre los mismos (30%)
</t>
  </si>
  <si>
    <t>Enero de 2017</t>
  </si>
  <si>
    <t>Diciembre de 2017</t>
  </si>
  <si>
    <r>
      <rPr>
        <b/>
        <sz val="11"/>
        <rFont val="Calibri"/>
        <family val="2"/>
      </rPr>
      <t xml:space="preserve"> 1.1:</t>
    </r>
    <r>
      <rPr>
        <sz val="11"/>
        <color rgb="FF000000"/>
        <rFont val="Calibri"/>
        <family val="2"/>
      </rPr>
      <t>- Se realizó una visita de coordinación y planificación de la mesa sublocal a realizar en el municipio de Ituango Antioquia, veredas Canturrona y Badillo, con la asociación de campesinos ASCIT, esta fue aplazada por ruptura de la Mesa Nacional De Concertación de la Política Pública. (Carpeta Anexo 2).
 - Se apoya a  las Organizaciones de campesinos, en la formulación de la propuestas pilotos de Saneamiento, adjudicación directa de tierras a campesinos desplazados del PNN Paramillo y propuesta para beneficiar a los adultos mayores, para presentar a la Unidad de Victimas y Unidad de Restitución de Tierras del Nivel Nacional, a través de la secretaria técnica de la Mesa Nacional de Concertación. (Carpeta Anexo 3).
 - Se planifica, por solicitud directa de las asociaciones de campesinos una reunión a realizar el día 22 de abril del 2016, en la ciudad de Montería (Carperta anexo 4).</t>
    </r>
    <r>
      <rPr>
        <b/>
        <sz val="11"/>
        <rFont val="Calibri"/>
        <family val="2"/>
      </rPr>
      <t xml:space="preserve"> 1.2</t>
    </r>
    <r>
      <rPr>
        <sz val="11"/>
        <color rgb="FF000000"/>
        <rFont val="Calibri"/>
        <family val="2"/>
      </rPr>
      <t>:
 - Participación en la Mesa Nacional de concertación de la política para la solución a la problemática de Uso, Ocupación y Tenencia (Mesas Locales y Sublocales de concertación Campesina) (Carpeta Anexo 5).</t>
    </r>
    <r>
      <rPr>
        <b/>
        <sz val="11"/>
        <rFont val="Calibri"/>
        <family val="2"/>
      </rPr>
      <t xml:space="preserve"> 2. :</t>
    </r>
    <r>
      <rPr>
        <sz val="11"/>
        <color rgb="FF000000"/>
        <rFont val="Calibri"/>
        <family val="2"/>
      </rPr>
      <t>- Desde el año  2014, el PNN Paramillo viene realizando talleres de fortalecimiento a las organizaciones campesinas. En lo trascurrido del año 2016 no se han realizado reuniones.(Carpeta Anexo 6).</t>
    </r>
    <r>
      <rPr>
        <b/>
        <sz val="11"/>
        <rFont val="Calibri"/>
        <family val="2"/>
      </rPr>
      <t xml:space="preserve"> 3.1:</t>
    </r>
    <r>
      <rPr>
        <sz val="11"/>
        <color rgb="FF000000"/>
        <rFont val="Calibri"/>
        <family val="2"/>
      </rPr>
      <t>- Se presenta el avance de diligenciamiento de información predial en el formato excel y cargadas en el aplicativo web UOT (Carpeta Anexo 7).</t>
    </r>
    <r>
      <rPr>
        <b/>
        <sz val="11"/>
        <rFont val="Calibri"/>
        <family val="2"/>
      </rPr>
      <t xml:space="preserve"> 3.2:</t>
    </r>
    <r>
      <rPr>
        <sz val="11"/>
        <color rgb="FF000000"/>
        <rFont val="Calibri"/>
        <family val="2"/>
      </rPr>
      <t>- Se avanza en la presicion de los linderos del PNN Paramillo, para ello se: elabora el concepto técnico para la precisión de los linderos de PNN Paramillo con el apoyo de la D.T Caribe y se elabora documento resumen de las reuniones de socialización de la precisión de los linderos del PNN Paramillo realizada, con presupuesto para identificación de sitios de ubicación de Mojones. (Carpeta Anexo 1)</t>
    </r>
  </si>
  <si>
    <t>Dificultades para el ejercicio de la autoridad ambiental en el area protegida.</t>
  </si>
  <si>
    <t xml:space="preserve">Hace referencia a la dificultad de  realizar recorridos de control, prevención y vigilancia  en el  área protegida, en las zonas norte y sur por presencia de actores ilegales, lo cual afecta el logro de las metas institucionales </t>
  </si>
  <si>
    <t>1. Presencia de actores al margen de la ley en las zonas norte y sur.
2. Insuficiente capacitación al personal del área protegida en el tema del ejercicio de la autoridad ambiental.</t>
  </si>
  <si>
    <t>Incremento de las presiones espectialmente en cuanto a tala y casería.</t>
  </si>
  <si>
    <t>PNN Los Katios</t>
  </si>
  <si>
    <t xml:space="preserve">Implementación de protocolo de seguridad.
Programación mensual de recorridos de prevención, vigilancia y control </t>
  </si>
  <si>
    <t>1. 1. Fortalecer la articulación con la fuerza pública que opera en el territorio a través de reuniones y/o capacitaciones. 40%
1.2 Fortalecer las alianzas con las autoridades etnicas  a través de la realización de acciones conjuntas  en el territorio. 30%
2.  Realizar capacitaciones al equipo de trabajo del área PNN Katios 30%</t>
  </si>
  <si>
    <r>
      <rPr>
        <b/>
        <sz val="11"/>
        <rFont val="Calibri"/>
        <family val="2"/>
      </rPr>
      <t>1.1.   Se participó en el Taller regional sobre control y vigilancia</t>
    </r>
    <r>
      <rPr>
        <sz val="11"/>
        <color rgb="FF000000"/>
        <rFont val="Calibri"/>
        <family val="2"/>
      </rPr>
      <t xml:space="preserve"> de la madera en Uraba. en el que participaron CORPOURABA, CODECHOCO, CORNARE, CORANTIOQUIA, ICA, MADS, FEDEMADERAS, CARDER- Proyecto Flegt, WWF, Policía de Urabá, Infantería de Marina, Armada Guardacostas Uraba, Armada Batallón Fluvial de Infanteria de Marina, Ejército nacional, Ministerio de Defensa, PNN Paramillo, con el fin de, con el fin de  aunar esfuerzos institucionales, económicos y de información para el fortalecimiento del Sistema de Control y Vigilancia de Madera a nivel Regional y la Promoción de la Madera Legal y la Compra Responsable.</t>
    </r>
    <r>
      <rPr>
        <sz val="11"/>
        <color rgb="FFFF0000"/>
        <rFont val="Calibri"/>
        <family val="2"/>
      </rPr>
      <t>Anexo 1 (ver memoria del evento)</t>
    </r>
    <r>
      <rPr>
        <sz val="11"/>
        <color rgb="FF000000"/>
        <rFont val="Calibri"/>
        <family val="2"/>
      </rPr>
      <t xml:space="preserve">.
 </t>
    </r>
    <r>
      <rPr>
        <b/>
        <sz val="11"/>
        <rFont val="Calibri"/>
        <family val="2"/>
      </rPr>
      <t>1.2 . Fortalecer las alianzas con autoridades étnicas a través de la realización de acciones conjuntas en el territorio</t>
    </r>
    <r>
      <rPr>
        <sz val="11"/>
        <color rgb="FF000000"/>
        <rFont val="Calibri"/>
        <family val="2"/>
      </rPr>
      <t>Se realizó una reunión para toma de testimonios a la comunidad de indígena Wounaan de Juin Phubuur dentro del proceso de Indagación preliminar En el marco del proceso sancionatorio ambiental radicado en el expediente Nº 002- 2015 PNN Los Katíos.</t>
    </r>
    <r>
      <rPr>
        <sz val="11"/>
        <color rgb="FFFF0000"/>
        <rFont val="Calibri"/>
        <family val="2"/>
      </rPr>
      <t>Anexo 2. (acta de reunión Wounaan)</t>
    </r>
    <r>
      <rPr>
        <sz val="11"/>
        <color rgb="FF000000"/>
        <rFont val="Calibri"/>
        <family val="2"/>
      </rPr>
      <t>Se realizó una reunión de coordinación interinstitucional entre el parque los Katíos y el Consejo Comunitario de La Cuenca del Rio Cacarica, durante esta reunión se abordaron temas del Convenio de asociación, Situación de aprovechamiento de madera en la cuenca del Rio Cacarica y acuerdo de voluntades con la comunidad de Bijao, se adquirieron compromisos de entregar informe de convenio y realiza la caracterización del rio cacarica.</t>
    </r>
    <r>
      <rPr>
        <sz val="11"/>
        <color rgb="FFFF0000"/>
        <rFont val="Calibri"/>
        <family val="2"/>
      </rPr>
      <t xml:space="preserve">Anexo 2.1 (acta de reunión Riosucio (Choco) 2. Realizar capacitación al equipo del trabajo del área protegida
Se realizó una Capacitación en ejercicio de autoridad ambiental y elaboración del plan de PVC 2016, al equipo del PNN LOS KATIOS. Anexo 3 (Acta de reunión) </t>
    </r>
  </si>
  <si>
    <t xml:space="preserve">
En la actividad  1. 20% 
En la actividad 1.2  15% 
En la actividad 2.1 15% </t>
  </si>
  <si>
    <t xml:space="preserve">Las condiciones de riesgo público y de ocupación del Parque afectan la gobernabilidad y consecuentemente la posibilidad de ejercer la autoridad ambiental, debido a que el territorio en el cual esta inmerso el PNN Tinigua se caracteriza por situaciones de conflicto armado. Situaciones que probablemente tendrán cambios en el marco del "post conflicto" generado por los diaologos de paz, cambios que facilitarían el desarrollo del ejercicio de la Autoridad Ambiental mediante la articulación del PNN Tinigua en diferentes procesos liderados por las Instituciones competentes. </t>
  </si>
  <si>
    <t xml:space="preserve">1. Conflicto armado afecta la posibilidad de ejercer los mecanismos normativos que le competen al PNN Tinigua como Autotidad Ambiental. </t>
  </si>
  <si>
    <t>*Amenaza hacia la integridad fisica y psicologica de los funcionarios.
*Aumento de las presiones asociadas a uso y ocupación.
*Fragmentación de los ecosistemas
*Afectación a la biodiversidad presente en el parque.</t>
  </si>
  <si>
    <t>1. Participar en espacios de articulación con las Entidades competentes que lideran el proceso de Post conflicto, para articular las estrategias de manejo del Área Protegida enfocadas a Ejercer la Auitoridad Ambiental. (100%)</t>
  </si>
  <si>
    <t xml:space="preserve"> Las agendas de trabajo con  las entidades públicas mencionadas en el riesgo 1, (DPS- Dirección de Gestión Territorial-DGT,   Misión de Apoyo al  Proceso de Paz Colombia (MAPP-OEA)  y organismos de cooperación internacional ) han permitido articular estrategias de manejo del Área Protegida. 
En cumplimiento a la orden 4 de la Sentencia T-806-2014, se esta avanzando en la construcción del Programa Ambiental en Conservación para La IE Nuestra Señora de La Macarena que incluye Fortalecimiento de capacidad de los docentes y Fortalecimiento al PRAE. (Ver Anexo 1 documento sintesis de los avances del programa) 
Se han adelantado cuatro (4) procesos sancionatorios, donde se ha enviado concepto técnico.  (Ver Anexo 2)
Se actualizo el Plan de  Contigencia de Riesgo Público-PCRP para la vigencia del 2016, y se envió a la  DTOR para su revisión y posterior envio a la Oficina de gestión del Riesgo Nivel Central. (Ver Anexo 3)</t>
  </si>
  <si>
    <t>La región en la cual se localiza el Parque Nacional Natural Cordillera de los Picachos, ha sufrido históricamente los efectos del conflicto armado. Esta situación ha derivado en restricciones al manejo por las grandes limitantes al acceso, al ejercicio de la autoridad ambiental y a la coordinación interinstitucional que favorezca el cumplimiento de los objetivos de conservación. Durante los últimos años el Parque ha aumentado su presencia en el área y se ha articulado a los procesos sociales del territorio gestionando recursos y acompañando procesos lo cual ha tenido una incidencia favorable en el reconocimiento y valoración del área, por lo tanto se requiere continuar la tendencia de aumento de presencia, completar el equipo de trabajo, gestión de recursos que permitan resolver la problemática.</t>
  </si>
  <si>
    <t>1. Aplicar medidas de control en el Area crea inseguridad para el personal y dificulta la coordinación con las organizaciones sociales que habitan el área protegida.
2. Escasa participación de todas las entidades compementes en la resolución de la problemática.</t>
  </si>
  <si>
    <t>PNN Cordillera de los Picachos</t>
  </si>
  <si>
    <t xml:space="preserve">Coordinación interinstitucional para la realización de actividades conjuntas que permitan mitigar el riesgo. </t>
  </si>
  <si>
    <t>1. Implementación del programa de Prevención Control y Vigilancia. 50%
2. Participación en los comités departamentales y municipales de Control y Vigilancia. 50%</t>
  </si>
  <si>
    <t xml:space="preserve">1. Se han desarrollado diversas acciones en virtud del programa de prevención vigilancia y control elaborado por el área protegida y el cual actualmente se encuentra en ajuste. Se han desarrollado recorridos al interior del área protegida los cuales se sintetizan en el informe trimestral adjunto. Evidencia: Informe trimestral de PVC. (Anexo 1.1. Informe Primer Trimestre PVC). 
2. Se ha incidido en el comité de control y vigilancia de los recursos naturales del municipio de San Vicente del Caguan definiendo un plan de trabajo a partir del cual se definieron recorridos, talleres, operativos y diversas acciones. A la fecha se han desarrollado tres reuniones y se dió inicio al desarrollo de las acciones planteadas en el plan de trabajo. Evidencia: Actas de reunión, Plan de trabajo, listas de asistencia. (Anexo 2.1.a. Taller áreas protegidas 1, Anexo 2.1.b. Taller áreas protegidas 2, Anexo 2.1.c. Acta de control y vigilancia de 22 de marzo, Anexo 2.1.d. Acta No 001 Comité CVR San Vicente, Anexo 2.1.e. Acta N. 002 Cmité CVR San Vicente, Anexo 2.1.f. Plan de Acción CCVRN y Anexo 2.1.g. Propuesta Plan de Acción CCVR). </t>
  </si>
  <si>
    <t>La realización de los recorridos de vigilancia se realizan en algunas zonas del AP, donde en ocasiones se generan problemas de orden público, lo que puede generar dificultades para desarrollar las actividades correspondientes.</t>
  </si>
  <si>
    <t>1. Falta de conciencia por la conservación y un aprovechamiento sostenible y racional por parte de las comunidades indígenas, los ocupantes temporales ilegales.</t>
  </si>
  <si>
    <t>*Cambios en los ecosistemas. *Desplazamiento de especies (fauna). *Alteración de la cobertura boscosa. *Contaminación hídrica. 
*Inseguridad en la aplicación de un sancionatorio ambiental, en cumplimiento misional.
*Afectación de la integridad  de los funcionarios y contratistas del AP.</t>
  </si>
  <si>
    <t>PNN El Tuparro</t>
  </si>
  <si>
    <t xml:space="preserve">1. Fortalecer las actividades relacionadas con sensibilidad y educaciòn ambiental.  
2. Evaluar la efectividad del programa de prevenciòn, vigilancia y control desarrollado al interior del Area y realizar los ajustes pertinentes. </t>
  </si>
  <si>
    <t>1. Fortalecer las actividades relacionadas con sensibilidad y educaciòn ambiental.  (70%)
2. Implementar actividades programa de prevenciòn, vigilancia y control. (30%)</t>
  </si>
  <si>
    <t>1. .1  Desarrollo de charlas de inducción con el fin se sencibilizar sobre la importancia  del area protegida y sus VOC. (Anexo 1.1a, 1.1b, y 1.1c). 
1.2.  Tabulación y analisis de encuentas de visitantes al aréa protegida (anexo 1.2a y 1.2b)
2. Se han realizado los respectivos recorridos de PVC, cuyos datos se presentan en los Anexos (2a y 2b).</t>
  </si>
  <si>
    <t xml:space="preserve">Existen situaciones externas que impiden el ejercicio de autoridad ambiental en el PNN . </t>
  </si>
  <si>
    <t>1. Las situaciones de orden público Imposibilitan la coordinación de acciones con  autoridades ambientales regionales,  fuerzas armadas y de  Polícía para ejercer control, prevención y vigilancia en el área protegida.</t>
  </si>
  <si>
    <t>Pérdida de gobernabilidad del área protegida.
Incremento de las presiones y amenazas hacia el PNN.
Alteración de la biodiversidad presente en el AP.
Información incompleta, desactualizada y/o deficiente para la toma de decisiones en la gestión del área.
Incremento en el número de ocupantes en el área protegida.</t>
  </si>
  <si>
    <t>Protocolo de riesgo público
Estrategia local de prevención, vigilancia y control.
Comités de Control y Vigilancia municipales y Departamentales.</t>
  </si>
  <si>
    <t>1. Participar activamente en los Comités Locales y Departamentales de control y vigilancia y realizar  seguimiento a los compromisos adquridos en los mismos, además de recorridos de campo en el marco de la estrategia de Uso, ocupación y tenencia.(100%)</t>
  </si>
  <si>
    <t>Se participó en la primera reunión del Comité P,VyC de San José del Fragua definiéndose compromisos en relación al comparendo ambiental, minería ilegal y visitas de inspección de porquerizas (Anexo No 1 Acta ); Así mismo se asistió a la Mesa Forestal del Departamento del Caquetá en la cual se eligió la mesa directiva (Anexo No 2 Acta). Los recorridos en el área serán programados una vez se reinicie el proceso de la Mesa Local. Avance 33.3%</t>
  </si>
  <si>
    <t>33.3%</t>
  </si>
  <si>
    <t>Considerando la situación de orden público de la Región se afecta la realizacion del recorrido de control y vigilancia.</t>
  </si>
  <si>
    <t>Presencia de grupos armados  y actividades de minería ilegal en el Área con función Amortiguadora</t>
  </si>
  <si>
    <t>Pérdida de gobernabilidad                                    Aumento de las presiones y amenazas                 Alteración de la biodiversidad presente en el Área Prtotegida                                                      
 Afectación de los ecosistemas por el uso ilegal de los recursos naturales ( extracción de madera, explotación minera y de los hidrocarburos)</t>
  </si>
  <si>
    <t>Manual de Gestión del Riesgo y Autocuidado.                                                   Plan de contingencia del riesgo público.                                                         
 Plan Operativo Anual del área Protegida</t>
  </si>
  <si>
    <t>Socialización y aplicación del manual de gestión del riesgo y autocuidado al interior del equipo articulado con líderes comunitarios y personeros municipales, además de la actualización del plan de contingencia de riesgo público.(100%)</t>
  </si>
  <si>
    <t>En taller conjunto con el SFPMOIA se realizó los días 13 y 14 de abril en Orito la socializacíón del protocolo de autocuidado. Además en cada comité local interno del PNN SCHAW se toma en cuenta las situaciones de Riesgo que se presenta en los sectores y que actualizan el Plan de contingencia de Riesgo Público. ANEXO: PCRP 2016.</t>
  </si>
  <si>
    <t>Teniendo en cuenta la zona de riesgo público, esta afecta la realización de recorridos de control y vigilancia</t>
  </si>
  <si>
    <t>Presencia de actividades extractivistas ilegales en el territorio</t>
  </si>
  <si>
    <t>Desplazamiento forzado del área</t>
  </si>
  <si>
    <t>Implementación de propuestas de  alternativas económicas que generan recursos sostenibles ambiental, social y culturalmente.
Recorridos de control y vigilancia</t>
  </si>
  <si>
    <t>Realizar Actividades de control y vigilancia en la zona de influencia del parque (100%)</t>
  </si>
  <si>
    <t xml:space="preserve">  Se realizó una reunión de coordinación interinstitucional entre el parque los Katíos y el Consejo Comunitario de La Cuenca del Rio Cacarica, durante esta reunión se abordaron temas del Convenio de asociación, Situación de aprovechamiento de madera en la cuenca del Rio Cacarica y acuerdo de voluntades con la comunidad de Bijao, se adquirieron compromisos de entregar informe de convenio y realiza la caracterización del rio cacarica. (acta de reunión Riosucio (Choco)</t>
  </si>
  <si>
    <t>Las personas dedicadas a actividades mineras legales o ilegales en zonas limítrofes del área eventualmente ingresan al área, por ausencia de funcionarios no hay capacidad de respuesta en el momento que se necesita. 
La probabilidad de que ocurra una novedad en el momento de aplicar una medida preventiva o sancionatoria en algunos sectores, puesto que los funcionarios y contratistas del Parque estan expuestos y no cuentan con ningún apoyo por parte de la fuerza pública y viéndose vulnerados en su integridad física.</t>
  </si>
  <si>
    <t>1. Ausencia alternativas productivas y económicas, lo que genera expectativas de explotación dentro del AP  por parte de algunos miembros de las comunidades.
2. Presencia de grupos al márgen de la ley.</t>
  </si>
  <si>
    <t>Perdida de gobernabilidad                                    Aumento de las presiones y amenazas                 Alteración de la biodiversidad presente en el Área Prtotegida                                                       Afectación de los ecosistemas por el uso ilegal de los recursos naturales (extracción de madera, explotación minera y contaminación de los cursos de agua)
Incremento en las presiones y amenazas para el  área. 
Pérdida de la credibilidad en el proceso.
Pérdida de gobernabilidad del área protegida.</t>
  </si>
  <si>
    <t>PNN Yaigoje Apaporis</t>
  </si>
  <si>
    <t>Estrategia local de prevención, control y vigilancia
Socializaciones a las comunidades involucradas
Protocolo de Riesgo Público</t>
  </si>
  <si>
    <t xml:space="preserve">1. Reuniones y talleres de socialización con los actores involucrados.(50%)
2. Autocuidado al interior del equipo articulado con lideres y autoridades de las comunidades, además de la socialización y aplicación del manual de gestión del riesgo (50%). </t>
  </si>
  <si>
    <t>1.Para el primer trimestre del 2016 se realizo el Comité Local de Territorio, en donde se conto con la participación de los miembros del COT y Funcionarios del Parque Nacional Natural Yaigojé Apaporis realizada en el mes de abril en las instalaciones de la cabaña Operativa. (15%)
2. No se tuvo  avance  en la acción preventiva  N° 2 "Autocuidado al interior del equipo articulado con lideres y autoridades de las comunidades, socializacion del manual de gestión del riesgo", debido a que no se ha actualizado el documento de gestión del Riesgo con el que cuenta el Parque. (0)</t>
  </si>
  <si>
    <t>Las remotas condiciones geograficas donde esta ubicado el Parque Nacional Natural Rio Pure, así como su extensión de casi un millon de hectáreas y su condicion fronteriza, son elementos determinantes para el ejercicio de la autoridad , entendida en sus tres elementos (prevencion, control y vigilancia). Si no existen las condiciones económicas, sociales, de seguridad y hasta politicas, dificilmente podremos estar controlando las presiones y amenazas que afectan o pueden afectar las prioridades de conservación del área.</t>
  </si>
  <si>
    <t>1. Condiciones de seguridad inadecuadas (conflicto armado, fuerzas armadas ilegales, delincuencia común y conflictos socioambientales) que  limitan o impiden la  ejecución de actividades de Prevención, Vigilancia y Control en forma continua. 
2. Teniendo en cuenta la condición fronteriza del Parque y la necesidad de navegar por ríos en  territorio Brasilero para poder acceder a algunos sectores del área, el ejercicio de autoridad se puede ver afectado si el gobierno brasilero limita el transito de embarcaciones colombianas por sus aguas.
3. No existan los recursos económicos suficientes para asumir los costos de combustible,  logística y recurso humano  que se requieren para adelantar las actividades de P, V y C en un área protegida con casi un millon de hectáreas.</t>
  </si>
  <si>
    <t>1. Aumento de las presiones y amenzas al interior del área: Mineria, madera, fauna, narcotrafico, misioneros.
2. La incidencia de Parques Nacionales en el ordenamiento territorial del Departamento seria bastante limitada considerando la baja gobernabilidad que el Parque tendría sobre jurisdicción.
3. El Plan de Manejo y especificamente su plan estrategico, tendria serias dificultades para poder alcanzar satisfactoriamente el cumplimiento de sus metas</t>
  </si>
  <si>
    <t>1. Plan de Riesgo Publico 
2.Comités y espacios a nivel departamental (comite contra la  mineria ilegal, comite de control y vigilancia, etc). 
3. Agendas de coordinación Nuvel Central 
4.Actividdaes internas del equipo del Parque (recorridos de P, C y V; asi como   reuniones que nos permite tener diagnosticos de las presiones y amenazas identificadas para el area.</t>
  </si>
  <si>
    <t>1. Actualizar el Plan de Riesgo Publico que tiene el área protegida. (40%)
2. Participar en los diferentes espacios en los que en el marco de la coordinacion, las instituciones en sus funciones y competencias articulemos acciones tendientes a fortalecer el control terrtitorial en el área protegida y su zona de influencia.(30%)
3. Elaborar y ejecutar cronograma de  recorridos de Preveción, Control y Vigilancia, para actualizar el diagnóstico y dinámica de  presiones y amenazas priorizadas para el área, de acuerdo con los recursos humanos y financieros disponibles, que permitan mantener o aumentar la presencia institucional en el área protegida. (30%)</t>
  </si>
  <si>
    <t>1. Se llevó a cabo la inauguración formal de la infraestructura en el sector de Puerto Franco para la prevención, control y vigilancia y de manera conjunta con el equipo del área se definieron los principales aspectos operativos, logísticos, administrativos, de bienestar que rodean el quehacer de los funcionarios en este sector, se alimentó el diagnóstico de presiones y amenazas de la actividad minera. (5%)
2. Planificación de acciones prioritarias para que en el marco del ejercicio de autoridad ambiental el equipo del área cuente con los insumos mínimos técnicos y conceptuales para ser más eficientes en el seguimiento y resultados de esta línea estratégica. (8%) 
3. El equipo del Parque ubicado en el sector de Pedrera incluyó en su plan de trabajo los recorridos que se llevarán a cabo por la zona de influencia del sector sur del AP; así mismo se realizó proceso de notificación contra indeterminados por la presunta afectación ambiental llevada a cabo al interior del Parque Rio Puré durante el 2015 como parte de un proceso sancionatorio iniciado por el Jefe de Área Protegida. (20%)</t>
  </si>
  <si>
    <t>Dificultades para el ejercicio de la Autoridad Ambiental en el AP.</t>
  </si>
  <si>
    <t>Se entiende como el incremento negativo de factores de amenazas y presiones a los ecosistemas en el interior del área protegida que limitan las actuaciones en el desarrollo de estrategías de control y vigilancia, saneamiento predial, restauración, ecoturismo y riesgo natural</t>
  </si>
  <si>
    <t>1.Presunta existencia de actores armados al interior del AP
2.no existe articulación interinstitucional efectiva para el apoyo y atención de acciones de control y contingencias.
3.Otorgamiento de concesiones minero - energéticas en el área de influencia del parque.</t>
  </si>
  <si>
    <t>Vulnerabilidad que atenta la Integridad física de funcionarios y/o visitantes.
Control inadecuado de presiones y amenazas a los VOC presentes en el PNN COC.</t>
  </si>
  <si>
    <t>Recorridos de control y vigilancia evitando sitios con afectaciones de orden público
Acciones de ejercicio de autoridad ambiental y educación ambiental</t>
  </si>
  <si>
    <t>1. Implementar protocolos de prevención, control y vigilancia, y de riesgo publico (planes)
2. Promover espacios de articulacion interinstitucional,
3. Implementar  actuaciones de ejercicio de autoridad ambiental</t>
  </si>
  <si>
    <t>Documento PRELIMINAR PROTOCOLO PVC PNN EL COCUY
 Planificación de los recorridos de PVC con apoyo del Profesional Temático de la DTAN 
 Ejecución de los recorridos de PVC
 Un (1) Documento en formato excel que consolida la información capturada en campo a través de los recorridos de PVC
 Archivo con los documentos de las medidas preventivas y sancionatorias.
 Documentos Informes Diarios del IDEAM sobre pronósticos climáticos compartidos con las Alcaldías Municipales para la prevención de riesgos por fenómenos naturales y activación de los CLGR
 Memorando del Grupo de Sistemas de Información que viabiliza el uso de frecuencias de radiocomunicaciones por parte de la Cruz Roja Colombiana en el apoyo a la atención del eco-turismo.
 Acta del Concejo de Seguridad/Concejo Municipal de Gestión del Riesgo para el rescate del cuerpo de un turista.</t>
  </si>
  <si>
    <t>Las actividades desarrolladas por el PNN HER de control y vigilancia  y los planes de contingencia buscan prevenir presiones sobre los VOC y ecosistemas en  la zona con función amortiguadora.
La planificacion predial y  la implementación de acciones de reconversion de actividades y restauración, permiten mitigar los efectos de las actividades productivas sobre el AP. El no poder desarrollar o cumplir con las acciones propuestas no permitirian al PNN cumplir los objetivos de conservación.</t>
  </si>
  <si>
    <t>1. Situaciones de riesgo público
2. Insuficiencia de personal por la extensión de la AP.</t>
  </si>
  <si>
    <t xml:space="preserve">Incremento de las presiones sobre los Valores OVC.
No hay reconocimento a la labor que desempeña el PNN como autoridad ambiental </t>
  </si>
  <si>
    <t xml:space="preserve">PNN  Las Hermosas Gloria Valencia de Castaño </t>
  </si>
  <si>
    <t xml:space="preserve">Se generan informes de los recorridos de PCYV.
El parque cuenta con un plan para la disminución del riesgo público, el cual establece acciones para prevenir y/o disminuir la vulnerabilidad de los funcionarios en campo  </t>
  </si>
  <si>
    <t>1. Priorizar y realizar  los recorridos de Prevención Vigilancia y Control, apartir de los criterios de seguridad contenidos en el programa de riesgo público del PNN. (80%)
2. Gestionar recursos para la contratación de personal que apoye los recorridos de PVyC. (20%)</t>
  </si>
  <si>
    <t xml:space="preserve">1) Durante los meses de enero, febrero y marzo se han venido desarrollando recorridos de Prevención, Vigilanco y Contraol en los municipios de Palmira (Vereda La Nevera, Combia sector Napoles y Teatino) y Tuluá (Vereda Santa Lucia sector las Mellizas y el Silencio). Se tiene priorizado retomar el sector del Toche en el municipio de Palmira. Por situaciones de orden publico los recorridos en el municipio de Chaparral se suspendieron pero se vienen desarrollando acciones en la ZI el AP lo mismo que en el municipio de Rio Blanco. 
2) En el marco del convenio FE-CO-022-2015, para la vigencia 2016 se contrataron 2 expertos locales que apoyaran los recorridos de PVC en el municipio de Palmira. Para el sector del Tolima se cuenta con el presupuesto por FONAM para la contratación de un operario que apoyara los recorridos en ese sector. Para la vigencia 2016 se contrato un profesional de saneamiento para el sector de Palmira que apoya los recorridos de PVC y la toma de información en campo y un técnico de saneamiento para el sector del Tolima que apoya la gestión en ese sector y los recorridos de PVC. </t>
  </si>
  <si>
    <t>Hace alusión a que el Parque no consiga extender las acciones de gestión, de ejercicio de autoridad ambiental, prevención vigilancia y control y el acoplamiento interinstitucional proyectadas en las estrategias de manejo</t>
  </si>
  <si>
    <t>1. insuficiente capacitación y acompañamiento en el tema del ejercicio de la autoridad ambiental y en procedimientos sacionatorios.
2. Falencias en implementación de herramientas para el control de tensionantes.
3. insuficiente sinergia con otros procesos, entidades y organizaciones presentes en la Región.</t>
  </si>
  <si>
    <t>*Incremento de situaciones tensionantes sobre los VOC.
* Aumento de la frontera agricola.
* Aumento en la extraccion selectiva de especies de fauna y flora en el área y su zona de influencia.
*Disminución de Gobernabilidad en el AP.
*Pérdida de credibilidad como autoridad ambiental en el área. 
*Análisis erróneos y/o incompletos de las presiones sobre los VOC.
*Información recolectada en campo sin finalidad concreta e inmediata, y sin disponibilidad para los ejercicios de toma de decisiones en el orden local.
* Invasion, ocupacion ilegal, problemas de parcelación predial.
*Producción agropecuaria insostenible.</t>
  </si>
  <si>
    <t>PNN Selva de Florencia</t>
  </si>
  <si>
    <t>Recorridos de control y vigilancia 
actas y lista de asistencia a reuniones de relacionamiento interinstitucional</t>
  </si>
  <si>
    <t>1. Implementación del Plan Local de Prevención Vigilancia y Control, el cual incluye temas de capacitación y acompañamiento para el ejercicio de la autoridad ambiental. (30%)
2.Impelemtación del Programa de restauración Ecológica del Parque (Implementación de herramientas para el control de tensionantes y su respectivo seguimiento. (40%)
3. Fortalecer el relacionamiento interinstitucional para la temática del ejercicio de la autoridad ambiental. (30%)</t>
  </si>
  <si>
    <r>
      <t xml:space="preserve">Durante el primer Trimestre se realizaron 13 recorrridos de PVyC en los tres sectores de manejo de AP, donde se identificaron las presiones encontradas (Tala selectiva, minería, casería, quema) y se hizo caracterización de las rutas. Hasta el momento se han hecho llamados de atención verbales y escritos y seguimiento. No se han abierto procesos sancionatorios durante la vigencia 2016. Con el equipo operativo del Parque, se ha estado realizando un diagnóstico en los tres sectores de manejo del AP, dada las restricciones que se tuvieron durante la vigencia 2015 </t>
    </r>
    <r>
      <rPr>
        <b/>
        <sz val="11"/>
        <rFont val="Calibri"/>
        <family val="2"/>
      </rPr>
      <t>(Ver Anexos 1 a 7).</t>
    </r>
    <r>
      <rPr>
        <sz val="11"/>
        <color rgb="FF000000"/>
        <rFont val="Calibri"/>
        <family val="2"/>
      </rPr>
      <t xml:space="preserve">
Se ha socializado con los integrantes del grupo de trabajo del AP, los Planes y Programas estipulados para la gestión de los diferentes procesos que se llevan a cabo al interior del Parque. También se socializó al grupo, el aplicativo de SICO SMART que este año se empezará a implementar en el área y se hizo práctica de manejo de GPS </t>
    </r>
    <r>
      <rPr>
        <b/>
        <sz val="11"/>
        <rFont val="Calibri"/>
        <family val="2"/>
      </rPr>
      <t>(Ver Anexos 8 y 9).</t>
    </r>
    <r>
      <rPr>
        <sz val="11"/>
        <color rgb="FF000000"/>
        <rFont val="Calibri"/>
        <family val="2"/>
      </rPr>
      <t xml:space="preserve">
Realización de actividades de EA en los tres sectores de manejo, como la Conmemoración de los 11 años del Parque con las Instituciones Educativas Encimadas, Pio XII y Francisco Julián Olaya, como finalidad de Reconocimiento del AP, los VOC y Valoración social AP </t>
    </r>
    <r>
      <rPr>
        <b/>
        <sz val="11"/>
        <rFont val="Calibri"/>
        <family val="2"/>
      </rPr>
      <t>(Ver Anexo 10).</t>
    </r>
    <r>
      <rPr>
        <sz val="11"/>
        <color rgb="FF000000"/>
        <rFont val="Calibri"/>
        <family val="2"/>
      </rPr>
      <t xml:space="preserve">   Campaña “En esta Semana Santa, haz tu aporte a la conservación, NO utilices palmas silvestres” con la comunidad del corregimiento de Florencia y cabecera municipal de Samaná, con el objetivo de generar conciencia y sentido de pertenencia por los recursos naturales </t>
    </r>
    <r>
      <rPr>
        <b/>
        <sz val="11"/>
        <rFont val="Calibri"/>
        <family val="2"/>
      </rPr>
      <t>(Ver Anexo 11).</t>
    </r>
    <r>
      <rPr>
        <sz val="11"/>
        <color rgb="FF000000"/>
        <rFont val="Calibri"/>
        <family val="2"/>
      </rPr>
      <t xml:space="preserve">
Para fortalecer el relacionamiento interinstitucional se ha participado en Mesa de Medio Ambiente y Gestión del Riesgo- Plan de Desarrollo municipal 2016- 2019 Pensilvania </t>
    </r>
    <r>
      <rPr>
        <b/>
        <sz val="11"/>
        <rFont val="Calibri"/>
        <family val="2"/>
      </rPr>
      <t>(Ver Anexo 12).</t>
    </r>
    <r>
      <rPr>
        <sz val="11"/>
        <color rgb="FF000000"/>
        <rFont val="Calibri"/>
        <family val="2"/>
      </rPr>
      <t xml:space="preserve"> Participación en Consejo Municipal Ambiental de Pensilvania </t>
    </r>
    <r>
      <rPr>
        <b/>
        <sz val="11"/>
        <rFont val="Calibri"/>
        <family val="2"/>
      </rPr>
      <t xml:space="preserve">(Ver Anexo 13). </t>
    </r>
    <r>
      <rPr>
        <sz val="11"/>
        <color rgb="FF000000"/>
        <rFont val="Calibri"/>
        <family val="2"/>
      </rPr>
      <t xml:space="preserve"> Acercamiento con nuevas administraciones municipales de Samaná y Pensilvania, posicionando el tema de la figura del PNN y su misión institucional de conservación </t>
    </r>
    <r>
      <rPr>
        <b/>
        <sz val="11"/>
        <rFont val="Calibri"/>
        <family val="2"/>
      </rPr>
      <t xml:space="preserve">(Ver Anexos 14 y 15). </t>
    </r>
    <r>
      <rPr>
        <sz val="11"/>
        <color rgb="FF000000"/>
        <rFont val="Calibri"/>
        <family val="2"/>
      </rPr>
      <t xml:space="preserve"> 
</t>
    </r>
  </si>
  <si>
    <t>Hace referencia a que AP no logre desarrollar las actividades de gestión, de ejercicio de autoridad ambiental, control y vigilancia y articulacion interinstitucional planteadas en las estrategias de manejo.</t>
  </si>
  <si>
    <t>a. El sector de Tadó estuvo durante mucho tiempo sin rutas de Prevención, Vigilancia y control, lo cual es indispensable
implementar dichas rutas para la gestión y conservación en este sector del Parque.
b. Dificultad para operativizar los controles para el ingreso de personas que desarrollan acciones de investigación al área
protegida.</t>
  </si>
  <si>
    <t>Imposibilidad de desarrollar las acciones para atenuar y advertir las presiones y amenazas sobre el AP.
Aumento de presiones sobre los VOC.
Perdida de cobertura vegetal y corredores biologicos.
Aumento de la frontera agricola.
Extraccion de recursos naturales  como caceria, tala de bosques en el área de influencia.</t>
  </si>
  <si>
    <t>PNN TATAMA</t>
  </si>
  <si>
    <t>Coordinación de agendas para optimizar recursos existentes.
Recorridos de control y vogilancia.
Informes de recorridos de control y vigilancia.</t>
  </si>
  <si>
    <t>1.1. Implementar los recorridos de prevención, vigilancia y control para el sector Chocó, específicamente municipio de Tado.(50%)
1.2. Articular acciones y establecer controles en el sector Montebello y Planes de San Rafael. (50%).</t>
  </si>
  <si>
    <t>1.1. Durante el trimestre objeto del informe de avance en el municipio de Tadó se realizaron 8 recorridos. (4 en el mes de febrero y 4 en el mes de marzo).Anexo 1.1. Tado
Además, con el objetivo ordenar el proceso de regulaciòn las rutas han sido espacializadas. (ruta archivo KML). Anexo 1.1 Tado.
1.2. Para articular acciones en el sector Montebello se ha realizado 7 recorridos de PVC, y dos informes de seguimiento. Para Planes de San Rafael 2 recorridos.
Anexo 1.2 Recorridos</t>
  </si>
  <si>
    <t xml:space="preserve">Empoderar al SPNN a través de componentes de gestión que le permitan el cumplimiento de su misión institucional </t>
  </si>
  <si>
    <t>Vacios de información objetiva de la estructura, composición y funcionalidad de los VOC priorizados para el parque y sus opciones de manejo</t>
  </si>
  <si>
    <t>Teniendo en cuenta la zona de riesgo publico, esta afecta la realizacion de recorridos de control y vigilancia</t>
  </si>
  <si>
    <t>1.Desarticulación entre los tres niveles al momento de operar las líneas base respecto la aplicación de la  estrategía 
2.Generación de riesgos naturales como alteraciones en el ciclo normal por fenómenos climatológicos (fenómenos de nina, niño, etc) y épocas de invierno; y de orden público al interior del parque</t>
  </si>
  <si>
    <t>Decisiones para el manejo de los recursos naturales del parque tomadas de manera subjetiva
Opciones de manejo tomadas de manera subjetiva
Insuficiente acercamiento con la comunidad científica 
Restricciones en el acceso al interior del área
Perdida de oportunidades para la captación de recursos financieros en la gestión</t>
  </si>
  <si>
    <t>PNN Serrania de los Yariguies</t>
  </si>
  <si>
    <t xml:space="preserve">
Definición de rutas y recorridos de monitoreo para la colecta de datos y su respectivo análisis de bases de datos
Control y seguimiento desde el parque a los permisos de investigación otorgados </t>
  </si>
  <si>
    <t>1. Implementar protocolos de prevención, control y vigilancia, y de riesgo publico (planes) (40%)
2. Promover espacios de articulacion interinstitucional. ((30%)
3. Implementar  actuaciones de ejercicio de autoridad ambiental(30%)</t>
  </si>
  <si>
    <t>1. Se envía a la Dirección Territorial el Protocolo de Riesgo Público, para revisión y aprobación.
Anexo:  soporte envío documento para revisión en la DTAN.
2.  No se evidencia avance.
3.Se están desarrollando los recorridos de Prevención, control y vigilancia de acuerdo a las rutas establecidas para el PNN SYA dentro del ejercicio de la autoridad ambiental.
Anexo: 1.  Frecuencia de Rutas PNN SYA
Anexo 2.  Matríz Control y Vigilancia PNN SYA primer Trimestre 2016</t>
  </si>
  <si>
    <t xml:space="preserve">Los resultados de la integridad ecológica de cada una de las áreas no son un resultado comparable y confiable dado el vacio de conocimiento en los últimos cinco años (2002 - 2005), para la toma de decisiones de manejo de las AP y la falta de descentralización d los trámites de permisos de investigación así como de calridad frente a la realización de investigaciones por parte de las áreas generan que las áreas cuenten con necesidades de investigación y conocimiento batante básicos e importantes en el manejo de las estrategias de inbvestigación y monitoreo.
Limitaciones para la toma de decisiones basados en el SIG </t>
  </si>
  <si>
    <t>1.  Las AP cuentan con portafolio de investigaciones y programa de monitoreo pero no se implementan en su totalidad.y no se desarrollan los planes de trabajo concertados en el marco de  los Convenios .
2.Carencia de información cartográfica actualizada para el cumplimiento de los mismos.
Limitaciones de los equipos de trabajo para la captura de información adecuada para la toma de decisiones y para el adecuado flujo de información tecnológica</t>
  </si>
  <si>
    <t>Información desactualizada y análisis de la información que no refleja la realidad como tampoco son referente para la toma de desiciones. 
Alteraciones ecosistémicas y de presiones ambientales</t>
  </si>
  <si>
    <t>DTAN</t>
  </si>
  <si>
    <t xml:space="preserve">1.Se brinda acompañamiento a las AP frente a la definición de programas de monitoreo e investigación.
2.Se realizan recorridos de control y vigilancia en donde se corroboran los resultados de la integridad y el análisis de presión estado.
3.Se toman datos de monitoreo de VOC para cada una de las AP de la DTAN.
4.Transferencia y flujo de información en el procesamiento de base de datos para los niveles territoriales y locales. </t>
  </si>
  <si>
    <t>1.Avanzar en la realización de investigaciones y apoyo a las mismas en el marco de la ejecución de los convenios establecidos  generando conocimiento de acuerdo   a las necesidades de las áreas, asi como ejecución del portafolio de proyectos priorizado.  (35%)
2.Continuar con la realizacion de Corrido de integridad con capas de coberturas de la tierra CLC actualizacdas a 2012. (30%)
3. Transferencia y flujo de información en el procesamiento de base de datos para los niveles territoriales y locales (35%)</t>
  </si>
  <si>
    <t>Director Territorial  DTAN</t>
  </si>
  <si>
    <t xml:space="preserve">1.a. Investigaciones y Convenios. Aspectos de la Bilogiía reproductiva de una población d efrailejon endemico.  Evidencia Formato de seguimiento AMSPNN_FO_ 18   Fecha 17/01/2016
b. Monitoreo frailejones . Evidencia   Formato diligenciado por Vistor Buitrago y Veroniva Velazco .
c) Formato Concepto Técnico de Permiso individual  de recolección es especímenes Silvestres con fines de investigación cientifica no comnercial Evidencia  Formato del PNN TAMA DE 29/2/2016
d) Proyecto Saneamaitno Predial y Restauración Ecológica de Predios Privados del sector Norte  subcuenca  Río Pamplonita en el PNN TAMA .  Evidencia de febreo  de 2016.
2. corridos d einterggridad capas cobertura tierra 
3.  Transferencia y flujo de información a las AP  dede la DTAN EL profesional SIG envia correo  con anexos de información.   Evidencias: correos conn anexos de información geografica.  </t>
  </si>
  <si>
    <t xml:space="preserve">La falta de investigaciones que ha habido en los últimos años en el AP, no ha permitido que se puedan implementar acciones de manejo hacia los OC y VOCs, no permitiendo evidenciar su estado actual.
La intervención directa de la comunidad al interior del AP, ha generado y facilitado la introducción de especies exóticas invasoras al parque. </t>
  </si>
  <si>
    <t>1. No existe información completa y actualizada que nos permita planificar acciones de manejo hacia los OC y VOCs
2.Uso, tenencia, ocupación y desplazamiento permanente al interior del parque</t>
  </si>
  <si>
    <t>No poder tomar  descisiones efectivas por la falta de información base del AP
Alteración y degradación de los componentes (estructura, composición y función)  ecosistémicos</t>
  </si>
  <si>
    <t>Se desarrollan investigaciones al interior del AP, asi como también convenios interinstitucionales para su desarrollo.  
Se estan desarrollando los planes de control y erradicación de especies exóticas invasoras según lineamientos nacionales; asi mismo el protocolo de erradicación de la especies exótica invasora Retamo espinoso, para el área protegida</t>
  </si>
  <si>
    <t>1,Actualización  del plan de investigaciones y portafolio de proyectos.  (50%)
2.Continuar  la implementación de planes de control y erradicación de especies exóticas invasoras. (50%)</t>
  </si>
  <si>
    <t>Jefe del Área Protegida PNN PISBA</t>
  </si>
  <si>
    <t xml:space="preserve">1. El plan de imnvestigaciones, se encuentra en revisión por parte de la DTAN, después de haberle realizado los ajustes requeridos por la SGM el 30 de agosto de 2015.
1.1 Se realiza salida a campo el 1 de febrero de 2016 con el grupo de investigación UDESA adscrito a la escuela de biología de la UPTC, con el fin de realizar práctica de campo en técnicas de muestreo en limnologia.
1.2 Se gestiona  ante el nivel territorial el desarrollo de un proyecto de investigación   "Red para evaluar efectos del cambio climático sobre los recursos hídricos en Colombia, Fase 1: exploración, características limnológicas de sistemas lénticos Andinos - Amazónicos", dentro del convenio de cooperación No. 002 de 2014 que existe entre la UPTC y Parques Nacionales Naturales. Esta primera Fase se realizó entre el 19 y 20 de marzo dentro del AP.
2. Se continua con la implementación del protocolo de erradicación de la especie invasora "retamo espinoso" en el sector Laguna de Socha, con apoyo de los estudiantes de la Institución Educativa Matilde Anaray. </t>
  </si>
  <si>
    <t>Se tiene línea base para 5 especies VOC del Parque Nacional Natural Los Nevados (periquito de los nevados, cóndor andino, pato andino, perico paramuno y danta de montaña). Adicionalmente se cuenta con un programa y protocolo para el monitoreo de estos; sin embargo no se han implementado en razón a su reciente formulación en el marco de la actualización del plan de manejo del área protegida.</t>
  </si>
  <si>
    <t>1. No se ha implementado el  programa y protocolo para el monitoreo de los VOC del Parque.</t>
  </si>
  <si>
    <t>Desconocer el estado de los VOC del Parque, para su administración y manejo.</t>
  </si>
  <si>
    <t>Programa de monitoreo orientado a evaluar la dinámica poblacional de 3 especies VOC priorizadas en el área protegida.</t>
  </si>
  <si>
    <t>1.  Implementar el programa y protocolo para el monitoreo de los VOC del Parque. (100%)</t>
  </si>
  <si>
    <t xml:space="preserve">
Se socializó con el equipo de trabajo del PNN Los Nevados y guías del Parque (ASDEGUÍAS), caballistas, guías y comunidad del Valle de Cocora (zona de influencia del PNN Los Nevados) los resultados del censo Cóndor Andino realizado en octubre de 2015  en conjunto con CORPOCALDAS al interior del PNN Los Nevados y con puntos de muestreo en zonas de influencia del área protegida. 
Para efectos de generar el monitoreo de Cóndor al interior del Parque, se generó la programación de actividades y requerimientos logísticos Se planifica la realización del monitoreo contemplando iniciar actividades en campo en el mes de mayo de 2016.
Se proyecta realizar en el mes de mayo los recorridos de verificación de otros transectos del VOC Pato Andino. </t>
  </si>
  <si>
    <t>No existen estudios o inventarios de flora y fauna preliminar al interior del área protegida, la presencia de investigaciones de universidades es inexistente. 
La informacion utilizada corresponde a la experiencia y conocimiento de funcionarios y contratistas del área protegida; tambien a registros por distribucion y listas de chequeo de flora y fauna regionales.</t>
  </si>
  <si>
    <t xml:space="preserve">1. No se ha implementado el  programa y protocolo para el monitoreo de los VOC del Parque.
2.  No se ha implementado el portafolio de investigacion del PNN NHU. </t>
  </si>
  <si>
    <t>No hay suficiente informacion ecológica de los VOC y carencia de informacion de  inventarios de biodiversidad, para la toma de decisiones y manejo.</t>
  </si>
  <si>
    <t xml:space="preserve">Informes de Gestión </t>
  </si>
  <si>
    <t>1.  Priorizar en el marco de la actualizacion del Plan de Manejo del PNN NHU, la actualizacion e implementacion del programa de monitoreo  50%
 2. Priorizar en el marco de la actualizacion del Plan de Manejo del PNN NHU, la elaboracion e implementación del portafolio de investigacion del área protegida. 50%</t>
  </si>
  <si>
    <t>El PNN  Nevado del Huila  trabajo conjuntamente con la Dirección Territorial Andes Occidentales, concretamente con el  asesor  Nestor  Roncancio, con  quien se reviso la metodologia utilizada por el  PNN  Nevado del  Huila en el monitoreo de aves terrestres y aves acuáticas en lagunas de paramo.  Con relación  a las aves terrestres  e l Parque  debe concentrar  sus esfuerzos en bosque andinos principalmente en el sector Tolima, y  continuar hasta complementar  80  puntos de observación, dado que hasta la fecha se cuenta con información de  45 puntos de observación, los demas se haran en las siguientes localidades  10 puntos en Agua Blanca, en San Miguel  10 puntos, Ortiga 10 puntos de observación.  Para aves acuaticas  la meta es la observación de aves en 30 lagunas de paramo,  por lo que se concerto con el equipo del Parque monitorear  7 lagunas nuevas cercanas a laguna Paez (Resguardo de Huila)  y 8 lagunas de paramo situadas  en el Resguardo de Belalcazar.   El documento de monitoreo a VOC  se ajusto de acuerdo a  las orientaciones dadas por Nestor Roncancio.  En el periodo  analizado se realizo un nuevo levantamiento de información de campo para aves terrestres en  inmediaciones de Tarpeya, municipio de Iquira, departamento del Huila.  Independientemente en el plan de acción  para Cordillera Central se incluyo  la tematica del Oso andino y Danta de Montaña.   Tambien durante el periodo se gestiono la asesoria de WCS para abordar los conflictos entre fauna silvestre y sistemas productivos, especificamente entre oso andino y ganaderia en varias  veredas del  PNN Nevado del Huila.  El Parque  cuenta con el  portafolio de investigación que esta integrado por 14 perfiles de proyectos  que responden a las necesidades del área protegida, que incluye 6 VOC  priorizados y  tres lineas tematicas de la estrategia de investigación de parques nacionales. Se adjunta el documento.</t>
  </si>
  <si>
    <t>Pérdida de posicionamiento y reconocimiento de la institución ante  los actores comunitarios e institucionales para la gestión ambiental.</t>
  </si>
  <si>
    <t xml:space="preserve">No efectuar la coordinación del sistema nacional de áreas protegidas.         
 Que no exista voluntad e interes en las entidades territoriales para aceptar las propuestas del Parque en el marco del ordenamiento ambiental del territorio.   </t>
  </si>
  <si>
    <t>1. No ofrecer espacios que permitan la articulación para promover las alianzas del los actores que participan en el SINAP.                                                                                                             2. Escaso conocimiento del instrumento de planificacion del área protegida por parte de las entidades territoriales y comunidades locales.</t>
  </si>
  <si>
    <t>1. No habria fortalecimiento hacia las areas naturales protegidas y de los procesos en la zona de influencia.                                                   2. No existria sinergia entre el area natural protegida y los procesos de planificacion de entidades territoriales y comunidades locales.</t>
  </si>
  <si>
    <t>Plan Operativo Anual y seguimiento semestrales al Plan Operativo.       
Procesos establecidos por la entidad</t>
  </si>
  <si>
    <t>1. Ejercer la coordinación del SINAP en la zona de influencia del Parque Nacional Natural Serranía de los Churumbelos.   (50%)                                                     2. Posicionar el plan de manejo del área protegida con las comunidades locales y entidades territoriales. (50%)</t>
  </si>
  <si>
    <t>1.  Reunión del COLAP-Palestina. (30%)
2. Participación en los espacios de Mesa de Trabajo para los Planes de Desarrollo Territorial de Piamonte, Santa Rosa y Mocoa (30%)</t>
  </si>
  <si>
    <t>Coordinación del SINAP</t>
  </si>
  <si>
    <t>La desarticulación interinstitucional y bajos procesos de participación social pueden conllevan a la baja apropiación y responsabilidad social en la conservación por parte de los actores comunitarios e institucionales con los cuales tiene relacionamiento el Parque.</t>
  </si>
  <si>
    <t>1. Desarticulación de los escenarios de gestión ambiental en los ambitos regional y local.</t>
  </si>
  <si>
    <t xml:space="preserve">No se tendrian aliados de tipo comunitario e interinstitucional para la conservación del área protegida.
No habría participación social en la conservación. 
Toma de decisiones sin participación comunitaria e institucional. </t>
  </si>
  <si>
    <t>Listado de asistencias.
Actas como resultado de la participación en los escenarios de gestión. 
Planes de trabajo para la coordinación con los actores estrategicos.</t>
  </si>
  <si>
    <t>1.1. Participar en reuniones con el Sistemas de Gestión Ambiental Municipal (SIGAM, escenarios Sistemas Municipales de
Áreas Protegidas, SIMAP´s), SIDAPS y SIRAPs con actores estratègicos. (70%).
1.2. Acompañar los procesos de la Asociaciòn de Municipios alrededor del Pnn Tatamà como escenario de integración regional.
(30%).</t>
  </si>
  <si>
    <t>1.1 Se ha venido participando en los espacios de Sistema municipal gestión de areas protegidas; en total en 5 espacios a saber (La Celia 2, Santuario 1, Aguila 1) y una reunión de articulación de intervenciones con la Corporaciòn Autónoma del Valle del Cauca CVC. Anexo 1.2 Espacios _SIDAP.
1.2 Para este trimestre no se ha avanzado en la actividad.</t>
  </si>
  <si>
    <t>30%
0%</t>
  </si>
  <si>
    <t>No contar con los recursos necesarios, la capacidad técnica y logística para el desarrollo de los ejercicios internos para la identificación de zonas estratégicas y la construcción del portafolio regional de prioridades de conservación.</t>
  </si>
  <si>
    <t>Para promover un ejercicio juicioso y participativo de identificación y definición de prioridades de conservación en el Sirap Amazonia, es necesario contar con los recursos técnicos, humanos, logísticos y las herramientas adecuadas para su buen término. Parte del riesgo puede ser no contar con los insumos técnicos adecuados, en las escalas necesarias, ni los criterios completos para su estudio y definición.</t>
  </si>
  <si>
    <t>1. El tema de áreas protegidas no sea prioritario para las Autoridades Ambientales regionales, lo que redunda en una baja destinación presupuestal para su desarrollo.</t>
  </si>
  <si>
    <t>Incumplimiento de la meta institucional y la función de coordinación del SINAP
Las implicaciones en términos de conservación de zonas proritarias, representatividad y conectividad ecosistémica</t>
  </si>
  <si>
    <t>Dirección Territorial Amazonía</t>
  </si>
  <si>
    <t>Decreto 2372, Conpes 3680, PAI, Convenios con CARs</t>
  </si>
  <si>
    <t>1. Implementación de acciones definidas en el Decreto 2372, el CONPES 3680, PAI, Planes de trabajo con las Corporaciones. (100%)</t>
  </si>
  <si>
    <t>Informe de avances en los procesos regionales priorizados y la propuesta de ruta para la consolidación del SIRAP Amazonia. 
*Reunión de articulación de acciones con el GGIS y nuevo profesional 11 DTAM, para la priorización de acciones hacia la consolidación del SIRAP Amazonia.*Convenio 001 de 2012  CDA -DTAM.  objetivo específico 1: Fortalecer el Sistema Nacional de Áreas Protegidas de la Amazonia en la jurisdicción de la CDA y de la generación del respectivo portafolio de prioridades regionales y locales de conservación (escala 1:100.000):
- Revisión y aportes a la propuesta de Creación del Comité Coordinador del Sistema Departamental de Áreas Protegidas (SIDAP) Vaupés y otras estrategias de conservación (Decreto 2372 de 2010). 
 Comité técnico del convenio 001 de 2012, Antecedentes, Acciones futuras, otros asuntos relacionados. 
*Convenio 0210 de 2012 CORPOAMAZONIA -DTAM. objetivo específico 1: Dinamizar la consolidación del Sistema Regional de Áreas Protegidas del sur de la Amazonia colombiana, que facilite la conectividad ecosistémica Andes – Amazonia:
- Aportes a la Síntesis Ambiental del nuevo PAI de Corpoamazonia.
- Presentación de articulación de instrumentos PET DTAM y PAI Corpoamazonia.</t>
  </si>
  <si>
    <t>Que se supere la capacidad de carga del SFF Isla de la Corota.</t>
  </si>
  <si>
    <t>El hecho de que supere la capacidad de carga hace que los VOC se vean afectados negativamente.</t>
  </si>
  <si>
    <t xml:space="preserve">Aumento desmesurado de visitantes </t>
  </si>
  <si>
    <t>Afectación de la flora local del Santuario.</t>
  </si>
  <si>
    <t>S.F. ISLA DE LACOROTA</t>
  </si>
  <si>
    <t>Se lleva un registro diario del número de visitantes que ingresan al sendero El Quiche y además se hace informe mensual de visitantes</t>
  </si>
  <si>
    <t>Registro diraio del número de visitantes al Sendero. (100%)</t>
  </si>
  <si>
    <t>*Reunión de articulación de acciones con el GGIS y nuevo profesional 11 DTAM, para la priorización de acciones hacia la consolidación del SIRAP Amazonia.</t>
  </si>
  <si>
    <t>80 %</t>
  </si>
  <si>
    <t xml:space="preserve"> No continuidad en la implementacion de las estrategias de manejo en el SFF Galeras.</t>
  </si>
  <si>
    <t>El SFF Galeras viene adelantando varios procesos como RNSC, Zona con funcion amortiguadora, restauracion y monitoreo con participacion comunitaria, generado un reconocimiento, apropiación y posicionamiento en la comunidad en general. Sin embargo la no continuidad  pueden  debilitar los grandes avances en el proceso de la  conservacion  de la AP con los actores estratégicos.</t>
  </si>
  <si>
    <t>1. No  administrar y ejecutar de manera unica  los recursos de la cuenta patrimonial Mosaico Galeras por parte del SFF Galeras.
2. Falta de interes de las comunidades aledañas en participar de los procesos adelantados por el AP.
3. Falta de voluntad politica de las administraciones municipales.</t>
  </si>
  <si>
    <t xml:space="preserve">Aumento de las presiones hacia el AP.
Perdida de gobernabilidad del AP y posicionamiento institucional.
 Disminucion de la participacion comunitaria en los  procesos de conservación adelantados por el SFF Galeras.
Perdida de relacionamiento con actores estratégicos, reconocimiento institucional y alianzas estrategicas.                                                                                                                                                            </t>
  </si>
  <si>
    <t>SFF GALERAS</t>
  </si>
  <si>
    <t>Seguimiento al marco lógico del proyecto Mosaico Galeras.
Seguimiento trimestral a las metas establecidas en el POA.</t>
  </si>
  <si>
    <t xml:space="preserve"> 1. Ejecutar  y hacer seguimiento a los recursos del presupuesto  Mosaico Galeras - cuenta patrimonial asignados para el fortalecimiento de estrategias de manejo por parte del SFF Galeras ( 30%).
2. Reuniones y/o talleres con la comunidad aledaña ( 35 %).
3.  Reuniones y/o talleres con las administraciones municipales y otras  instituciones ( 35%)</t>
  </si>
  <si>
    <t>1.Se cuenta con un cuadro de seguimiento a la ejecucion presupuestal  del proyecto Mosaico Galeras - cuenta Patrimonial; presupuesto que fue aprobado a partir del mes de abril y por tanto existen recursos pedientes por comprometer para los proximos meses.
Es necesario aclarar, que los recursos económicos de esta cuenta patrimonial asignados al SFF Galeras para la vigenia 2016 fueron reducidos en mas del 80% ; lo cual afecta considerablemente el cumplimiento de las metas del área protegida y de los procesos que se vienen adelantando con las comunidades aledañas, isntituciones y demás actores estrategicos que aportan al fortalecimiento de las estrategias de manejo del SFF Galeras. Esta reducción de los recursos economicos conllevo a modificar las metas del Santuario para la presente vigencia. 
2. Se realizaron reuniones y talleres ( 8) con la comunidad aledaña vinculada a traves de RNSC y  el grupo comunitario Flor de Quinde; en el marco de los procesos adelantados por el SFF Galeras relacionados con restauración ecológica, monitoreo y zonas de influencia. 
3. Se realizaron reuniones y talleres con 3 administraciones Municipales ( Pasto, Consacá y Sandoná) en el marco de la formulacion de los planes de desarollo Municipal, como estrategia para vincular acciones tendientes al posicionamiento y conservacion del SFF Galeras. De igual manera, se realizaron 6 talleres on Centros Educativos de Zaragoza, San Rafael, Cariaco Alo y Simon Bolivar.  Participacion en 4 reuniones del Comite Departamental de Gestión del Riesgo y Desastres; y 12 espacios con actores estratégicos como son la oficina de turismo departamental, servicio geológico colombiano, CORPONARIÑO, distrito de riego San Miguel - Cariaco Bajo y la Secretaria de gestión ambiental de Pasto.</t>
  </si>
  <si>
    <t>No contar con la información necesaria que permita tener una linea base precisa relacionada con la ocupación y tenencia de cada una de las AP de la DTAO</t>
  </si>
  <si>
    <t>De acuerdo a directrices de nivel central es prioridad para el Sistema de Parques Nacinales disminuir en buena medida el porcentaje de ocupación de los Parques Nacionales como medida básica para garantizar los objetivos de conservación; no obstante es una meta que requiere una base de información precisa. 
En tal sentido, PNN debe  implementar estrategias informativas, educativas y de promoción sobre la Importancia de los PNN, al igual que verificar y monitorear el estado de los VOC y prevenir y contrarestar amenazas sobre los mismos.</t>
  </si>
  <si>
    <t>1.Inconsistencias en información generada por diversas instituciones sobre los predios al interior de las AP.</t>
  </si>
  <si>
    <t xml:space="preserve">No se generan acciones efectivas de saneamiento en las AP. </t>
  </si>
  <si>
    <t>DTAO</t>
  </si>
  <si>
    <t>Consolidar la información que envian las AP de las fichas predial.
Emitir conceptos técnicos sobre la localizacion de predios al interiror del AP.</t>
  </si>
  <si>
    <t xml:space="preserve">1.  Verificar a nivel local en las oficinas de notariado y registro la información suministrada por el IGAC sobre los predios dentro de las AP. (100%) </t>
  </si>
  <si>
    <t xml:space="preserve">- Revisión y aportes a la propuesta de Creación del Comité Coordinador del Sistema Departamental de Áreas Protegidas (SIDAP) Vaupés y otras estrategias de conservación (Decreto 2372 de 2010). </t>
  </si>
  <si>
    <t>Febrero de 2016</t>
  </si>
  <si>
    <t xml:space="preserve">- Comité técnico del convenio 001 de 2012, Antecedentes, Acciones futuras, otros asuntos relacionados. </t>
  </si>
  <si>
    <t xml:space="preserve">Que se pueden generar conflictos socio ambientales que involucran grupos ètnicos y comunidades campesinas, </t>
  </si>
  <si>
    <t>Un conflicto socio ambiental corresponde a tensiones entre los servidores pùblicos y las comunidades locales caracterizados por el rompimiento en los procesos de comunicaciòn y el actamiento de la normatividad ambiental del PNN. En este sentido, es muy importante que el equipo de trabajo del PNN Puracè desarrolle adecuadamente las estrategias especiales de manejo con grupos ètnicos y relacionamiento con actores sociales e institucionales, que permitan vincular al Ap a las propuestas de desarrollo locales y regional.</t>
  </si>
  <si>
    <t>Debilidad en la gobernanza y  posicionamiento del AP</t>
  </si>
  <si>
    <t>Ampliaciòn de la frontera agropecuaria hacia el limite del PNN afectando la integridad de los VOC.</t>
  </si>
  <si>
    <t>PNN Puracé</t>
  </si>
  <si>
    <t>formatos e informes de recorridos de PVC
Memorias e informes de relacionamiento con actores sociales e institucionales.
Informe de los resultados de la implementaciòn del programa de monitoreo</t>
  </si>
  <si>
    <t>1. Informes de relacionamiento con actores sociales e institucionales, que evidencia el fortalecimiento de la gobernanza y posicionamiento del PNN Puracè. (100%)</t>
  </si>
  <si>
    <t>*Convenio 0210 de 2012 CORPOAMAZONIA -DTAM. objetivo específico 1: Dinamizar la consolidación del Sistema Regional de Áreas Protegidas del sur de la Amazonia colombiana, que facilite la conectividad ecosistémica Andes – Amazonia:</t>
  </si>
  <si>
    <t>1.1 Seguimiento trimestral sobre el estado de los sistemas sostenibles implementados por el area protegida (50%)
1.2 Realizacion de charlas educativas a propietarios de predios con sistemas sostenibles implementados; Socializar las consideraciones ambientales  del area protegida ante las administraciones muncipales para sus consideraciones en los instrumentos  de ordenamiento ambiental territorial. (50%)</t>
  </si>
  <si>
    <t>- Aportes a la Síntesis Ambiental del nuevo PAI de Corpoamazonia.</t>
  </si>
  <si>
    <t>Que la presencia de una especie invasora, Crocosmia x crocosmiiflora siga aumentando su área de cobertura dentro del Santuario y afectando la flora local.</t>
  </si>
  <si>
    <t>Se registró la presencia de la especie Crocosmia x crocosmiiflora, catalogada en Colombia como especie con potencial invasor, la cual está ocupando un área de 1800 metros cuadrados del área protegida y es necesario llevar a cabo labores de erradicación de la misma.</t>
  </si>
  <si>
    <t>El ingreso de pregrinos a la Capilla de la Virgen de Lourdes con flores ornamentales, posiblemente, hizo que dicha especie se establezca dentro del AP, al no ser dispuesta correctamente después de su uso.</t>
  </si>
  <si>
    <t>ambiental</t>
  </si>
  <si>
    <t>El control de la especie invasora se hace mediante extracción manual de las plantas y tallos subterraneos de la especie para evitar su propagación.</t>
  </si>
  <si>
    <t>Extracción de plantas y tallos subterráneos de Crocosmia x crocosmiiflora y posterior disposición fuera del área protegida. (100%)</t>
  </si>
  <si>
    <t>- Presentación de articulación de instrumentos PET DTAM y PAI Corpoamazonia.</t>
  </si>
  <si>
    <t>10 %</t>
  </si>
  <si>
    <t>Desestabilidad temporal en la funcionalidad de equipo de trabajo del AP</t>
  </si>
  <si>
    <t>Con La puesta en marcha de los proceso de nombramiento del nuevo personal adcrito al santuario,  significará una pausa temporal que pueda afectar  el cumpliento de los procedimientos que adelanta el AP, hasta tanto se asimilen y adapten los nuevos funcionarios al esquema operacional y particularidades del Santuario.</t>
  </si>
  <si>
    <t xml:space="preserve"> 1. Cambios en la planta de personal del santuario por Ingreso de personal nuevo como resultado de la convocatorio N. 317 de 2013   </t>
  </si>
  <si>
    <t>Atrazo en el cumpliento de los procedimientos que adelanta el AP,</t>
  </si>
  <si>
    <t>SFF LOS FLAMENCOS</t>
  </si>
  <si>
    <t>Plan de Capacitación ,
 Material de inducción , 
 Plan de Manejo
 POA 2015</t>
  </si>
  <si>
    <t>Fortalecer los procesos de inducción y reinducción del personal y la realización de actividades que faciliten el diálogo, la motivación e integración entre los mismos (100%)</t>
  </si>
  <si>
    <t>El 15 de marzo de 2016, el Nuevo jefe del AP, posecionado como resultado del consurso por meritocracia, asistió a la inducción brindada desde la DTCA, en Santa Marta, donde fue socializado la conformación y el funcionamiento del SIG de PNN, y se aborda la elaboración del POA 2016 del santuario. (Anexo 1 y 2)</t>
  </si>
  <si>
    <t>Coordinar el diseño y la elaboración de los instrumentos técnicos, normativos, políticos y de planificación, que le permitan a los actores de la conservación desarrollar los sistemas y las áreas protegidas</t>
  </si>
  <si>
    <t xml:space="preserve">No contar con información espacializada de algunos temas de las AP para la toma de decisiones </t>
  </si>
  <si>
    <t>Las AP en sus recorridos de control y vigilancia y monitoreo, entre otros;  toman datos en campo, los cuales sirven para determinar los usos y aprovechamientos, zonas impactadas, presencia o ausencia de especies de fauna y flora, etc, el no contar con la información suficiente para conocer estos estados  dificulta la toma de decisiones para la gestion efectiva de las AP.</t>
  </si>
  <si>
    <t>1. Desconocimiento de los lineamientos y guias para la toma de datos en campo.</t>
  </si>
  <si>
    <t>Se toman decisiones sobre información imprecisa o que no ha sido validada en campo.</t>
  </si>
  <si>
    <t xml:space="preserve">Registro de capacitaciones a las diferentes AP </t>
  </si>
  <si>
    <t xml:space="preserve">1. Realizar capacitaciones a las areas protegidas en el tema de captura y procesamiento de la información. (100%) </t>
  </si>
  <si>
    <t xml:space="preserve">Diector Territorial </t>
  </si>
  <si>
    <t>Para los día 27, 28 y 29 de abril, se tiene programada una capacitación que tiene como objetivos actualizar y nivelar a los nuevos funcionarios de las áreas protegidas encargados de los programas de monitoreo e investigación y de prevención, vigilancia y control. En el taller se espera revisar los aspectos conceptuales, técnicos y analíticos del monitoreo en el manejo para la conservación, las metodologías que están integradas en los programas de las áreas de la territorial y el estado de avance de estos anexos los cuales deben ser aprobados como parte del plan de manejo.</t>
  </si>
  <si>
    <t>33.33%</t>
  </si>
  <si>
    <t xml:space="preserve">Dificultades en la identificación de prioridades regionales y que las declartorias regionales y/o nacionales no correspondan a las prioridades identificadas en el nivel regional o nacional respectivamente. </t>
  </si>
  <si>
    <t xml:space="preserve">Las áreas a declarar con alguna figura de protección ya sea local, regional o nacional deben obedecer a prioridades definidas bajo criterios y metodologías unificadas que permitan tener un mayor efecto sobre los objetivos de conservación. Las áreas a declarar con alguna figura de protección ya sea local, regional o nacional deben obedecer a prioridades definidas bajo criterios y metodologías unificadas que permitan tener un mayor efecto sobre los objetivos de conservación. </t>
  </si>
  <si>
    <t>1. Desarticulación entre los responsables de realizar los estudios de prioridades de conservación y los subsistemas regionales de áreas protegidas, Autoridades Ambientales y Entes Territoriales</t>
  </si>
  <si>
    <t>No reconocimiento de prioridades de conservación por parte de sectores productivos.</t>
  </si>
  <si>
    <t>listas de asistencias y actas de reuniones de SIRAP</t>
  </si>
  <si>
    <t xml:space="preserve">1. Participar en los SIRAP eje cafetero, el SIDAP Antioquia y SIRAP macizo los cuales  articulan varias instituciones, para realizar ejercicios de prioridades de conservación. (100%) </t>
  </si>
  <si>
    <t xml:space="preserve">SIDAP Antioquia:
No se realizo convocatoria por parte de la secretaría de Medio Ambiente de la Gobernación quien ejerce la Presidencia del SIDAP Antioquia. Desde la secretaría se manifestó que están a la espera de formular su nuevo plan de trabajo para el nuevo periodo de la gobernación y posteriormente se convocara a comité directivo. 
SIRAP Eje Cafetero
Desde la Carder quien ejerce la presidencia del SIRAP Eje Cafetero no se ha programado ningún comité técnico ni directivo para el año 2016, se estima que para el segundo trimestre se haga la convocatoria respectiva donde la DTAO de PNN participa activamente. 
SIRAP Macizo
Desde la CAM y la ONF Andina quienes ejercen la presidencia del SIRAP Macizo Colombiano y la secretaría técnica del mismo respectivamente no se ha convocado comité directivo y comité técnico para el primer trimestre del año. </t>
  </si>
  <si>
    <t>Gestión de Comunicaciones</t>
  </si>
  <si>
    <t>Falta de reconocimiento de las actividades que realiza Parques Nacionales Naturales  - Dirección Territorial  Andes Occidentales en la comunidad en general.</t>
  </si>
  <si>
    <t xml:space="preserve">Las áreas a declarar con alguna figura de protección ya sea local, regional o nacional deben obedecer a prioridades definidas bajo criterios y metodologías unificadas que permitan tener un mayor efecto sobre los objetivos de conservación. </t>
  </si>
  <si>
    <t xml:space="preserve">1. Poca disponibilidad de  personal de apoyo  para desarrollar las labores comunicacionales. 
2. Incumplimiento de la línea de comunicación interna entre los diferentes niveles (Nivel central - DTAO - áreas protegidas)    </t>
  </si>
  <si>
    <t>Generación de proyectos económicos  (agricultura, minerios, infreaestructura etc ) en areas protegidas.
Desarticulacion interinstitucional 
Desconocimiento de la entidad por parte de  comunidad en general.</t>
  </si>
  <si>
    <t xml:space="preserve">Comunicaciones internas de apoyo a los procesos de PNN. 
comunicaciones externas </t>
  </si>
  <si>
    <t>1. Gestionar  con institucionnes educativas entre otras, el apoyo de personas para el tema de comunicaciones (50%)
2. Realizar seguimiento a los comunicados o boletines  de prensa enviados al nivel central por la DTAO para su publicación. (50%)</t>
  </si>
  <si>
    <t xml:space="preserve">En este período se elaboraron boletines de la visita de la Directora General a Cornare al programa Banco2 y boletín de encuentro de áreas metropolitanas. Se mantiene actualizada la página web y se da capacitación a las áreas sobre su manejo. </t>
  </si>
  <si>
    <t>Explotación indiscriminada de recursos hídricos al interior del PNN SYA, su zona de influencia y zona amorrtiguadora</t>
  </si>
  <si>
    <t>Se entiende como la explotación de recursos naturales no valorada en términos de cantidad, calidad, oferta y demanda de recursos hídricos acordes con estrategías de manejo que aseguren la sostenibilidad y sustentabilidad de este recurso</t>
  </si>
  <si>
    <t>1.Poca capacitación de los equipos de trabajo para la implementación de instrumentos de valoración de Recursos Hídricos, 
2. Deficiencia en la asignación de recursos financieros, no existencia de reglamentación de ordenación y usos de cuencas y microcuencas en jurisdicción del área protegida</t>
  </si>
  <si>
    <t>Deterioro de recursos hídricos, perdida de gobernabilidad, detrimento de los V.O.C.</t>
  </si>
  <si>
    <t>Instalación de 3 estaciones pluviométricas,
Registro y análisis de base de datos,
Elaboración de documentos de caracterización y diagnóstico del recurso hídrico,
Seguimiento, control y vigilancia, y monitoreo en campo
Seguimiento y legalización a concesiones otorgadas por Parques Nacionales Naturales de Colombia</t>
  </si>
  <si>
    <t>1. Instalar 3 estaciones limnimétricas (miras)
Registro y análisis de base de datos y promover espacios de capacitacion para el equipo humano.
2. Continuar promoviendo alianza con IDEAM para estructurar un proceso de capacitación y ajuste metodológico para poner en operación la red de pluviómetros (100%)</t>
  </si>
  <si>
    <t>1.  Se adquieren las miras limnimétricas y se está a la espera de el protocolo para su instalación.
Se continua con la toma de datos de las estaciones pluviométricas, están  siendo integrados en un documento estadístico donde se analizan con respecto a los años anteriores y poder determinar así un seguimiento a las precipitaciones. se anexa como evidencia el análisis de los años 2014 y 2015 de las 9 estaciones instaladas en el área de influencia del PNN Serranía de los Yariguíes; el análisis de los datos recolectados en el 2016, se evidenciará en el próximo seguimiento de este mapa de riesgos.
2. La alianza con el IDEAM se está gestionando desde el nivel central y territorial.  Desde el área protegida se  esta información se están desarrollando en las micro cuencas priorizadas aforos por el método del vadeo, como lo son La Cinco Mil, Las Cruces, La San Guillerma, La Corcovada estos datos y los de precipitaciones permitirán ejecutar y plantear el Balance hídrico para las micro cuencas en especial la de la Cinco Mil ubicada en límites del Municipio de Simacota y Hato. Con dicha valoración se podrán determinar los principales conflictos y la demanda hídrica. además se pretende incluir análisis de calidad para esto se seguirá con la metodología implementada en la dirección territorial. 
Finalmente como resultado al análisis de esta información se propondrá una metodología para la estimación de la oferta hídrica en años normales, secos y de exceso de lluvias en las microcuencas priorizadas por el área protegida.                  
Se anexa análisis de aforo de las microcuencas Las Cruces, Chirivití y Cinco Mil realizadas en el primer trimestre del 2016.</t>
  </si>
  <si>
    <t>Disminución de la integridad ecológica para la conservación y preservación de los VOC al interior y en zonas de influencia del PNN SYA</t>
  </si>
  <si>
    <t>Se entiende integridad ecológica como la salud de los ecosistemas presentes en el área protegida desde el punto de vista de su estructura, composición y funcionalidad</t>
  </si>
  <si>
    <t xml:space="preserve">1.Intervención antrópica (pérdida de coberturas vegetales) al interior del área protegida
2.Debilidad en organización de comunidades para la ejecución de estrategías de Restauración Ecológica  y
ambigüedad en la aplicación de normas jurídicas para aplicación de saneamiento predial  </t>
  </si>
  <si>
    <t>Oposición o retorno de ocupantes a predios valdios de propiedad del estado
Disminución de la conectividad al interior del parque y con los ecosistemas en zonas de influencia 
Pérdida de recursos financieros
Baja probabilidad de sostenibilidad de bienes y servicios 
Pérdida de gobernibilidad del área protegida</t>
  </si>
  <si>
    <t>Convenio suscrito para desarrollo de estrategía de Restauración Ecológica</t>
  </si>
  <si>
    <t>1.1 Implementación de estrategía de prevención, control y vigilancia (30%)
1.2.Continuar con la ejecución del convenio suscrito para desarrollo de estrategía de Restauración Ecológica (20%)
1.3 Adelantar proyectos de restauracion ecologica en los sectores norte y centro occidente. (20%)
2. Promover espacios de participacion de las comunidades para el fortalecimiento  de la estrategia de restauracion ecologica. (30%)</t>
  </si>
  <si>
    <t>1.1  Se implementa la Estrategia de PCV a través de los recorridos de acuerdo a las rutas establecidas para el Area Protegida.
Anexo:  Matríz consolidado recorridos de Prevención Control y Vigilancia del I trimestre del 2016.
1.2  Se continua con la ejecución del convenio 46/4209 del 2012, para el desarrollo del proyecto de Restaruación Ecológica en el PNN SYA.
1.3  Se avanza en la ejecución del proyecto de Restauración ecológica en el sector norte y centro occidente del PNN SYA.
Anexo: Informe trimestral de avance del convenio, donde se evidencia el avance del proyecto RE en los sectores Norte y Centro Occidente del PNN Serranía de los Yariguíes
2.  Se avanza en la realización de Talleres de socialización en el marco del Proyecto de Restauración Ecológica del Parque Nacional Natural Serranía de los Yariguíes, dirigidos a población objetivo en los municipios de San Vicente de Chucurí y El Carmen de Chucurí
Anexo:  Informe consolidado desarrollo Talleres en el primer trimestre 2016.</t>
  </si>
  <si>
    <t>El proceso de ordenación del Distrito de Conservación de Suelos y Aguas del Caquetá en los sectores de San José del Fragua y Belén de los Andaquies,  no sea tramitado por la Corporación para su adecuada adopción.</t>
  </si>
  <si>
    <t>El AP cuenta con una propuesta de zona con Función Amortiguadora generada en el marco de la actualización del Plan de Manejo, la cual permitió la formulación del proyecto Propuesta de Ordenación construida para el Distrito de Conservación de Suelos y Aguas para los sectores San José del Fragua y Belén de los Andaquíes. Que actualmente se encuentra en desarrollo y cuyo principal resultado será la propuesta de ordenación incluyendo los criterios de FA priorizados por el parque. Sin embargo, una vez generada la propuesta es función de CORPOAMAZONIA como autoridad ambiental adelantar la gestión para su adopción.</t>
  </si>
  <si>
    <t>1. Que la Corporación para el Desarrollo Sostenible del Sur de la Amzonia CORPOAMAZONIA no adelante el proceso necesario para adoptar la propuesta de ordenación del  Distrito de Conservación de Suelos y Aguas del Caquetá en los sectores de San José del Fragua y Belén de los Andaquíes dado que el sector priorizado por el proyecto solo cubre una parte del total de la figura del distrito. 
Adicionalmente, que con el cambio de la directiva de la institución el proceso pierda prioridad.</t>
  </si>
  <si>
    <t>Aumento de las presiones y amenzas al interior del area.</t>
  </si>
  <si>
    <t>PNN  Alto Fragua Indiwasi</t>
  </si>
  <si>
    <t>Comisiones técnicas para la función amortiguadora de los municipios de San José del Fragua y Belén de los Andaquíes.
Convenio CORPOAMAZONIA-DTAM</t>
  </si>
  <si>
    <t>1. Direccionamiento técnico del proceso de construcción de la Propuesta de Ordenación para el Distrito de Conservación de Suelos y Aguas para los sectores San José del Fragua y Belén de los Andaquíes. (50%)
2 Plan de trabajo y seguimiento a Comités Técnicos para función amortiguadora de los municipios de San José del Fragua y Belén de los Andaquíes.(50%)</t>
  </si>
  <si>
    <t>1. Se adelantaron tres talleres de prospectiva “Contraste entre escenarios probable y deseado” con las cuencas Fraguita, Sarabando y Fragua Chorroso. (Anexo No 1 Acta y listados de Asistencia). De acuerdo a temáticas prioritarias para el PNN, Patrimonio realizó la contratación del consultor para el tema de tenencia de la tierra en los municipios de San José del Fragua y Belén de los Andaquíes. Avance 16.6%.
2. En el segundo control no se presentan avances debido a que los Comités Técnicos están previstos a partir del segundo trimestre del año.</t>
  </si>
  <si>
    <t>16.6%</t>
  </si>
  <si>
    <t xml:space="preserve"> Uso inadecuado de los Recursos Naturales por parte de  visitantes, población flotante, comunidades indigenas y empresas de forestación.</t>
  </si>
  <si>
    <t xml:space="preserve"> Uso inadecuado de los Recursos Naturales por parte de  visitantes, población flotante, comunidades indígenas y empresas de forestación.
Se puede presentar uso inadecuado de Recursos Naturales por parte de visitantes con autorización de ingreso al Área Protegida y personas que ingresan al Área sin permiso. 
La población flotante hace referencia a los ocupantes de Mantequero, gasolineros,  cultivos ilícitos, bandas criminales emergentes y actores del conflicto. 
Existen comunidades indígenas de frontera, y comunidades al interior del Área y en la zona de influencia entre el Rio Tuparrito y Tuparro.
Empresas agroforestales que se localizan en la zona amortiguadora y usan los servicios ecosistemicos que presta el Área y que a su vez pueden ser afectados por prácticas culturales asociadas a monocultivos.</t>
  </si>
  <si>
    <t>1. Pérdida de valores e identidad cultural.
2. Falta de conciencia, educación y sensibilidad ambiental  y  fácil acceso a los recursos del Área protegida.</t>
  </si>
  <si>
    <t>*Disminución o desplazamiento de especies.
*Alteración de coberturas boscosas
*Desequilibrio ecológico
*Incendios forestales
*Contaminación hídrica y atmosférica
*Cambios en la dinámica de los nichos ecológicos</t>
  </si>
  <si>
    <t xml:space="preserve">1. Adelantar actividades con las comunidades orientadas a sensibilización, toma de conciencia y educación ambiental.
2.1 Realizar seguimiento al proceso de ocupación de Mantequero. </t>
  </si>
  <si>
    <t>1. Adelantar actividades con las comunidades orientadas a sensibilización, toma de conciencia y educación ambiental. (70%)
2.1 Realizar seguimiento al proceso de ocupación de Mantequero. (15%).
2.2.  Hacer seguimiento a cambios ecológicos en la zona de influencia de los desarrollos agroforestales. (15%).</t>
  </si>
  <si>
    <t xml:space="preserve">1.  El area protegida esta participando en el CIDEA y en otros espacios interinstitucionales y una estrategia que lleva por Nombre Enamorate de Tuparro. (Anexo 1 a, 1 b, 1c,1d,1e). 
2. 1.  Se han realizado dos recorridos al sector del Mantequero se presenta el informe del esatdo actual del sector (Anaxo 2.1). 
2.2 No se reportan avances. </t>
  </si>
  <si>
    <t>Uso inadecuado de los Recursos Naturales por parte de  visitantes, población flotante, comunidades indigenas y empresas de forestación.</t>
  </si>
  <si>
    <t xml:space="preserve">El ingreso permanente  de visitantes  a las Areas protegidas  y de comunidades que hacen uso de los servicios ambientales generan  deterioro de algunos de los ecosositrenas expuestos a dicha actividad. </t>
  </si>
  <si>
    <t xml:space="preserve">1.Los visitantes, población flotante y demas comunidades no tienen el conocimiento necesarios para conservar, promomover y proteger los diferentes ecosistemas de las Areas Protegidas. </t>
  </si>
  <si>
    <t xml:space="preserve">Se limitan los instrumentos para la conservación de recursos </t>
  </si>
  <si>
    <t xml:space="preserve">Dirección Territorial Andes Nororientales </t>
  </si>
  <si>
    <t>Se brinda acompañamiento a las mesas de trabajo desarrolladas por PSA
Seguimiento a licencia de otorgamiento para la captación de recurso hídrico
Se realizan recorridos de control y vigilancia</t>
  </si>
  <si>
    <t>1.1.Acompañar a las mesas de trabajo desarrolladas por PSA (20%)
1.2. Continuar con el Seguimiento a licencia de otorgamiento para la captación de recurso hídrico (20%)
1.3.Realizar recorridos de control y vigilancia (20%)
1.4. Promover la reailzacion de reuniones y/o sensibilizaciones en las APs orientadas a generar conciencia sobre la importancia de preservar los recursos naturales.(40%)</t>
  </si>
  <si>
    <r>
      <t xml:space="preserve">1. Acompañar mesas de trabajo. Jornada  de trabajo de recurso hidrico en el PNN PISBA. Materail grafico de jornada y mesa de trabajo manejo de Recurso Hidrico.   Evidencias: ORFEO 20165690000573 de  14/03/2016 y material grafico .
2. </t>
    </r>
    <r>
      <rPr>
        <sz val="11"/>
        <color rgb="FFB7B7B7"/>
        <rFont val="Calibri"/>
        <family val="2"/>
      </rPr>
      <t xml:space="preserve"> </t>
    </r>
    <r>
      <rPr>
        <sz val="11"/>
        <color rgb="FF000000"/>
        <rFont val="Calibri"/>
        <family val="2"/>
      </rPr>
      <t>Otorgamientos de licencias para captación de recurso hidrico. Desde la Dirección Territorial  se da segumiento a consesiones de recurso hidrico las licencias de cpatación son otorgadas dedse el nivel central.  En el PNN PISBA se realizan seguimientos de captación de recurso hidrico.  Evidencia Informe Segumiento Captación Recurso Hídrico eleborado por la Profesional Universatia en marzo  de 2016.    3. Recorridos de Control y Vigilancia y la matriz que evidencia las situaciones encontradas .   Evidencia:  Formtos y Matriz de Recorridos de PVC.    
4. Reuniones . Se estudiaron los estatutos del Consejo Ambiental del Municipio deToledo Norte de Santander en los cuales PNN involucrla la promoción, conservación y protección  de los recursos naturales   .   Evidencoia  Estatutos</t>
    </r>
  </si>
  <si>
    <t xml:space="preserve">Se entiende como la implementación de actividades de control y vigilancia al ecoturísmo que requiere la ocupación de tiempo completo del equipo laboral PNN COC </t>
  </si>
  <si>
    <t>1. Desarrollo de actividades productivas y uso de los recursos naturales, por parte  de la población ubicada dentro y en la zona aledaña al área protegida</t>
  </si>
  <si>
    <t>Pérdida de cobertura de los ecosistemas naturales ubicados al interior del ára protegida</t>
  </si>
  <si>
    <t xml:space="preserve">Realizacion de los recorridos de  control y vigilancia 
 </t>
  </si>
  <si>
    <t>1.1. Implementar y ejecutar el Plan de prevención (50%)
1.2 Procesos sancionatorios por incumplimiento de la normatividad ambiental vigente(50%)</t>
  </si>
  <si>
    <t>Archivo con los documentos de las medidas preventivas y sancionatorias.</t>
  </si>
  <si>
    <t>Que no se cumpla el objetivo de mitigar las amenazas de presiones que efectan negativamente los recursos naturales y culturales del AP</t>
  </si>
  <si>
    <t>Las caracteristicas naturales y culturales del AP, son altamente vulnerables a cualquier disturbio tanto antropico como natural, por lo que se requiere no slamente del compromiso de PNN, sino de las instituciones y comunidades en torno a este ecosistema estrategico</t>
  </si>
  <si>
    <t xml:space="preserve"> 1. Las  sedes operativas con las que cuenta el santuario carecen de las condiciones mínimas requeridas  que permita hacer presencia permanente en los sectores priorizados.
 2. No cuenta con transporte terrestre suficiente para el cubrimiento y apoyo al subprograma.
 3. El personal tecnico y operativo existente en el  - AP, es insuficiente para hacer presencia en la totalidad de los sectores priorizados.
4. La baja destinación presupuestal que históricamente se le asigna al Santuario que impide la adquisición de insumos necesarios para el cumplimiento del subprogramA.
 5. No se cuenta con herramientas tecnologicas que nos permitan el acceso a sitios donde no es posible ingresar fisicamente. (Drone)</t>
  </si>
  <si>
    <t>Perdida de Gebernabilidad
Perdida de los recursos naturales existentes en el AP.
Perdida de los valores objetos de conservación  existentes en el AP.</t>
  </si>
  <si>
    <t>SFF Cienaga Grande de Santa Marta</t>
  </si>
  <si>
    <t xml:space="preserve"> Procedimiento de PVC, que se aplica en el AP el que tiene identificado puntos de controles.
 - Plan de manejo con acciones de control y vigilancia priorizadas
 -  Programación Mensual de recorridos.
 - Procedimiento docuemntado de sancionatorios administrativos, el que tiene identificado puntos de controles.
 -  Formatos para diligenciarlos con datos levantados en el desarrollo de los recorridos de PVC.
 - Hojas metodologicas donde se orienta el conocimiento del indicador que mide el cumplimiento de las metas establecidas en el PAI</t>
  </si>
  <si>
    <t>1 . 2., 4 y 5 En el marco de la ejecución de los recursos asignados por  Cooperantes internacionales u otras fuentes de finanaciación o adquisición, fortalecer los insumos necesarios que permitan cumplir con los lineamientosw de Control y vigilancia, establecidos en el subprograma del PAI "Regular y controlar el uso y aprovechamiento de los recursos naturales en las áreas del SPNN". (70%)
  3. Impulsar el fortalecimiento del componenete operativo y tecnico del AP, para ganar gobernabilidad en el sector del condazo, con presencia institucional.  (30%)</t>
  </si>
  <si>
    <t xml:space="preserve">1, 2, 4 y 5: Según la información remitida por la Coordinación de KfW en la DTCa, el AP ya le fueron asignados recursos provenientes del convenio de cooperacion internacional KfW, para  adquiri Kit básico de incendios forestales y abejas; y Kit basico emergencias marino costeras. La Coordianción de KfW DTCA, está a esperas del suministro de los datos necesarios por parte del AP, para adelantar la construcción de los respectivos estudios previos.(Anexo 1 y 1.1)
3..Con el fin de fortalecer la presencia en el sector condazo se realizó la contratación de un operario que hace presencia permanente en la zona (Anexo 2). Además se diseñó la ruta del recorrido en este sector mediante el estableciento de los puntos de control (Anexo 3) </t>
  </si>
  <si>
    <t>El ejercicio de la autoridad ambiental desarrollado por parte del Parque, se ve afectado por factores internos y externos que dificultan el desarrollo de acciones encaminadas a racionalizar al máximo las presiones identificadas que atenten directa o indirectametne, su ecosistema. El fortalecimiento de cada factor, reduce las probabilidad de cumplir con el propósito misional de conservar in situ la diversidad  biologica y ecosistemica representativa del AP así como la protección del patrimonio cultural y el habitat natural donde se derarrollan las culturas ancestrales asentadas en la SNSM.</t>
  </si>
  <si>
    <t xml:space="preserve"> 1.  El AP carece de equipos sufucientes  de radio comunicacion, de geoposicionamiento, de computo entre otros,  que apoyen las actividades de control y vigilancia realizadas por el AP.
2. No se cuenta con herramientas tecnologicas que nos permitan el acceso a sitios donde no es posible ingresar fisicamente. (Drone).
 3. El personal de apoyo existente en el AP, es insuficiente para hacer presencia en la totalidad de los sectores priorizados.
</t>
  </si>
  <si>
    <t>Perdida de Gebernabilidad 
Perdida de los valores objetos de conservación  existentes en el AP.</t>
  </si>
  <si>
    <t>PNN Sierra Nevada de Santa Marta</t>
  </si>
  <si>
    <t>Procedimiento de PVC, que se aplica en el AP el que tiene identificado puntos de controles.
 - Plan de manejo con acciones de control y vigilancia priorizadas
 - Procedimiento docuemntado de sancionatorios administrativos, el que tiene identificado puntos de controles.
 -  Formatos para diligenciarlos con datos levantados en el desarrollo de los recorridos de PVC.</t>
  </si>
  <si>
    <t>1 y 2 . En el marco de la ejecución de los recursos asignados por  Cooperantes internacionales u otras fuentes de finanaciación o adquisición, fortalecer los insumos necesarios que permitan cumplir con los lineamientosw de Control y vigilancia, establecidos en el subprograma del PAI "Regular y controlar el uso y aprovechamiento de los recursos naturales en las áreas del SPNN" (60%).
Desarrollar acciones encaminadas a involucrar otros actores aliados en la conservación del AP (Indigenas, sectores campesinos interesados, entre otros) (40%)</t>
  </si>
  <si>
    <t xml:space="preserve">1  y 2: Ya fueron asignados al Parque recursos provenientes del proyecto de Cooperación KfW, para  la realización de Estudios concertados con pueblos indígenas de la sierra.  La actividade con tractual se encuentra pendiente de la forma del contrato. Información suministrada por la Coordinación KfW_DTCA. (Anexo 16 y 16.1)
 3. Las acciones de Prevención Control y vigilancia del AP PNN SNSM están encaminadas a abordar las presiones recurrentes asociadas con Tala, Ganadería y Nuevas Construcciones en el sector de La Lengüeta, no obstante, se atienden las situaciones derivadas de otro tipo de presiones o amenazas para las prioridades de conservación del AP en los demás sectores, por ejemplo, en Teyuna donde se continúa el relacionamiento con ICANH y CORPOTEYUNA para analizar las principales problemáticas en ese sector (anexo 1) y en el seguimiento de las actividades turísticas en lo relacionado específicamente a producción y manejo de residuos sólidos y aguas servidas (Anexos 2 y 3). Se realizan los recorridos de PCyV de conformidad a lo establecido en el protocolo, previa programación, emitiendo los informes respectivos. Así mismo, se realizan los recorridos para verificación de situaciones reportadas por comunidades u instituciones. Por otro lado, se ha mantenido el relacionamiento interinstitucional con las autoridades indígenas de La Lengüeta con el fin de prevenir y mitigar las presiones asociadas con quemas e incendios de cobertura vegetal y tala y con la policía del Fuerte de Carabineros Tayrona para mitigar la presión por ganadería y evitar infracciones por esta actividad. De otra parte el AP ha brindado el apoyo que la secretaría de Gobierno y la Concesión Vial Santa Marta - Paraguachón han requerido para la verificación de ocupaciones del espacio público en zona de retiro de la vía Troncal del Caribe Santa Marta - Riohacha, en el tramo que atraviesa el AP. (ANEXO No.4) Durante el periodo se realizó una reunión con la oficina jurídica de la DTCA el 26 de Febrero de 2016 (anexo No. 5), con el fin de realizar seguimiento a los procesos sancionatorios que cuentan con fallo de sanción con el fin de identificar las acciones que se requieren para promover el cumplimiento de dichas sanciones. También se continúa con el seguimiento al cumplimiento de las actividades derivadas de los permisos otorgados a la Concesión Santa Marta – Paraguachón (Anexos 6 y 7). Por otra parte, se sostuvo una reunión con UNDOC (Anexo 8) para discutir aspectos concernientes al AP en el marco del Proyecto SIMCI adscrito a la Oficina de las Naciones Unidas contra la Droga y el Delito en convenio con el Ministerio de Justicia y el Derecho, donde se adelanta un estudio denominado "Diseño metodológico para la detección y medición del área sembrada con marihuana en el territorio colombiano" y una aplicación piloto para la validación metodológica en la región de la Sierra Nevada de Santa Marta. En cuanto al aplicativo SICO SMART, se realizó una reunión el 29 de enero de 2016 con los profesionales SIG de la DTCA, para analizar la construcción de los reportes que emitirá dicho aplicativo (ANEXO 9). Se actualizó la BD con los recorridos realizados durante el trimestre 2016 (ANEXO 10). Por otro lado y desde el componente de PREVENCION, se continúa el desarrollo del proceso que con los Ex Aserradores de La Lengüeta se inició en la vigencia pasada, en esta ocasión se están realizando gestiones con Pastoral Social para suscribir un acuerdo específico EN EL Marco del Convenio suscrito con el Pueblo Wiwa en el Magdalena (Delegación Wiwa o Golkushe), que permita impulsar la organización social de este grupo y así mismo formalizar la identificación de una alternativa productiva para la reconversión de la actividad de tala. (ANEXOS 10 y 11) Finalmente se elaboró el informe de gestión de Recorridos de Prevención, Vigilancia y Control, de acuerdo a las zonas priorizadas por el AP y de la Implementación y seguimiento a las acciones de prevención (ANEXOS 12) Los avances con respecto a los recorridos se consignan en el Informe de P,CV (Anexo 13), así mismo las acciones emprendidas por el AP para el seguimiento y control de amenazas por incendios de cobertura vegetal (ANEXO 14). También se realizó el seguimiento a las presiones presentes en el AP mediante el dilgenciamiento de la Hoja Metodológica (ANEXO 15 y 16)3. </t>
  </si>
  <si>
    <t xml:space="preserve">Los recursos naturales del AP se ven impactados negativemante por el secor pesquero (artesanal e industrial), por lo tanto se requieren acciones de control por parte de la entidad y el relacionamiento con actores estratégicos que permitan la prevención, mitigación y control de los impactos. </t>
  </si>
  <si>
    <t xml:space="preserve"> 1. No se cuenta con la embarcación requerida para realizar las acciones de control y vigilancia. 
2. No existe una adecuada articulación con actores estratégicos (pescadores artesanales, empresas, autoridades ambientales, autoridad marítima) que permita prevenir y mitigar las presiones</t>
  </si>
  <si>
    <t>Pérdida de gobernabilidad en el AP</t>
  </si>
  <si>
    <t xml:space="preserve">PNN Corales de Profundidad </t>
  </si>
  <si>
    <t xml:space="preserve"> El área cuenta con un plan de manejo donde se contamplan acciones de relacionamiento con los actores estratégicos
* La entidad y el área cuentan con una estrategia de educación ambiental y comunicaciones. 
* La entidad cuenta con un Procedimiento de Prevención, Vigilacia y Control
* La entidad cuenta con una hoja metodológica relacionada con educación ambiental. 
* Alianza con Guardacostas Coveñas para recorridos de control y vigilancia.
* Se vienen realizando acercamientos con el sector pesquero.  </t>
  </si>
  <si>
    <t>1. En el marco de convenios con aliados internacionales (KFW), adquirir recursos necesarios que nos permita el fortalecimiento del subprograma 3.2.4 por medio de la compra de una embracación con las especificaciones resqueridas para el trabajo en el AP. (70%
2. Generar espacios de acercamiento y articulación con actores estratégicos (pescadores artesanales, empresas, autoridades ambientales, autoridad marítima) que permita la generación de estrategias de trabajo para la prevención, mitigación y control de las presiona sobre el AP. (30%)</t>
  </si>
  <si>
    <t xml:space="preserve">1. Ya fueron asignados recursos al AP procedentes de Proyecto de cooperación Internacional KfW. encaminados a la decuación de la sede, mediante la modificación de un área para adecuar oficinas del área. Pintura general, puertas, ventanas, adecuaciones eléctricas, paredes y techos. La actividad ya está a espera de la firma del contrato. (Anexo 1 y 1.1)
 2.  - Durante este trimestre el AP  realizó una reunion con el comandante de la Unidad de Guardacostas de Coveñas en la que se le solicitó apoyo en los recorridos de control y vigilancia..(Anexo 2)
 - El dio 8 de marzo se llevó a cabo una reunión con la universidad del Magdalena en la que se planteó la posibilidad de realizar un proyecto en conjunto determinar el estado de los recursos pesqueros del PNNCPR.  El proyecto denominado " GENERACIÓN DE UNA ALTERNATIVA SOCIO-ECONÓMICA PARA EL DESARROLLO DE LA ACTIVIDAD PESQUERA SOSTENIBLE: PROSPECCIÓN DE CALADEROS DE PESCA EN LAS ÁREAS ADYACENTES AL PARQUE NACIONAL NATURAL CORALES DE PROFUNDIDAD" fue finalmente envíado a la empresa ANDARKO como estratégia de busqueda de recursos para la financiación del mismo ((Anexo 3, 3.1 y 3.2) 
- En atención a la invitación que hiciese la Autoridad Nacional de Acuicultura y Pesca –AUNAP-, el día 8 de abril a partir de las 9 de la Mañana se dio inicio a la Reunión en torno al tema de Socialización de la Circular Externa Conjunta CEC, teniendo en cuenta las necesidades de coordinación institucional en actividades de control de la pesca ilegal e ilícita, jornada que contó con la asistencia y participación de la AUNAP (Anexo 4). 
- Se prrogramaron los talleres de capacitación dirigidos apescadores artesanales del Golfo de Morrosquillo, acordados en la reunión de la ZEPA el año 2105. Los talleres se llevarán a cabo el  26 de abril, 27 de abril y 3 de mayo (Anexo 5.) </t>
  </si>
  <si>
    <t>El Santuario posee presiones asociadas a la ocupación (barrios y fincas) y extracción cultural de recursos naturales (caza y tala), de manera que sino se cuenta con la logistica suficiente para realizar las actividades de control y vigilancia al interior del área protegida se disminuye la gobernalidad y se incrementa los efectos negativos de las presiones que sufre el área.
Tradicionalmente el santuario ha padecido de la existencia de limitantes de tipo logisticas, de personal y economicas, dificultan que las actividades encaminadas a disminuir las presiones descritas arriba.</t>
  </si>
  <si>
    <t xml:space="preserve"> 1. No se cuenta con la logistica  que permita realizar los patrullajes eficientes y con mayor seguridad.</t>
  </si>
  <si>
    <t>Perdida de Gebernabilidad
Perdida de los recursos naturales existentes en el AP.</t>
  </si>
  <si>
    <t xml:space="preserve">SFF Los Colorados </t>
  </si>
  <si>
    <t>Procedimiento de PVC, que se aplica en el AP el que tiene identificado puntos de controles.
 - Plan de manejo con acciones de control y vigilancia priorizadas
 - Procedimiento docuemntado de sancionatorios administrativos, el que tiene identificado puntos de controles.
 -  Formatos para diligenciarlos con datos levantados en el desarrollo de los recorridos de PVC.
 - Hojas metodologicas donde se orienta el conocimiento del indicador que mide el cumplimiento de las metas establecidas en el PAI</t>
  </si>
  <si>
    <t xml:space="preserve"> 1. En el marco de la ejecución de los recursos asignados por  Cooperantes internacionales u otras fuentes de finanaciación o adquisición, fortalecer los insumos necesarios que permitan cumplir con los lineamientosw de Control y vigilancia, establecidos en el subprograma del PAI "Regular y controlar el uso y aprovechamiento de los recursos naturales en las áreas del SPNN" (100%)</t>
  </si>
  <si>
    <t xml:space="preserve"> 1. Ya fueron asignados recursos al AP procedentes de Proyecto de cooperación Internacional KfW. encaminados a la  compra de herramientas, materiales, unidades solares, e insumos necesarios para consolidar hectáreas piloto silvopastoriles. El documento contrato ya esta a espera da la respectiva firma. (Anexo 1 y 1.1)</t>
  </si>
  <si>
    <t>El alto indice de accesibilidad de manera no controlada por parte de miembros de la comunidades aledañas al santuario con NBI en busca de  los bienes y servicios que ofrece el AP ,  el desarrollo de proyectos privados que motiven la presencia de eventos que impacten negativamente al santuario apoyados por el desinteres de los entes territoriales en involucrarse con temas de conservación, y la ausencia de los insumos necesarios para ejercer la autoridad ambiental,  limitan el accionar del personal de santuario, para reducir las presiones que lo agobian.</t>
  </si>
  <si>
    <t xml:space="preserve">  1. El Ap cuenta con dos sedes de las cuales una esta en  muy mal estado las que no brindan las condiciones suficientes para que el equipo de trabajo realice acciones de PVC de manera permanente.
2. No cuenta con transporte terrestre suficiente para el cubrimiento y apoyo eficiente y efectivo a las acciones de PVC realizadas por el AP.
 3. No se cuenta con embarcaciones (Tipo Cayuco) que permitan relizar recorridos acuaticos en sitios con bajos nivel de aguas.
4. El personal tecnico y operativo existente en el AP, es insuficiente para hacer presencia en la totalidad de los sectores priorizados.
5. El AP no cuenta con equipos tecnologicos suficiente que apoyen las actividades requeridas por el subprograma.</t>
  </si>
  <si>
    <t>Perdida de Gebernabilidad</t>
  </si>
  <si>
    <t>SFF Los Flamencos</t>
  </si>
  <si>
    <t xml:space="preserve"> Procedimiento de PVC, que se aplica en el AP el que tiene identificado puntos de controles.
 - Plan de manejo con acciones de control y vigilancia priorizadas
 - Procedimiento docuemntado de sancionatorios administrativos, el que tiene identificado puntos de controles.
 -  Formatos para diligenciarlos con datos levantados en el desarrollo de los recorridos de PVC.</t>
  </si>
  <si>
    <t xml:space="preserve"> 1,2,3 y 5. En el marco de la ejecución de los recursos asignados por  Cooperantes internacionales u otras fuentes de finanaciación o adquisición, fortalecer los insumos necesarios que permitan cumplir con los lineamientosw de Control y vigilancia, establecidos en el subprograma del PAI "Regular y controlar el uso y aprovechamiento de los recursos naturales en las áreas del SPNN" (60%).
4. Desarrollar acciones encaminadas a involucrar otros actores aliados en la conservación del AP o incluir en el marco del programa Guarda parques Voluntarios, recurso humano que apoye actividades de PVC (40%)
</t>
  </si>
  <si>
    <t>1,2,3: : Según la información remitida por la Coordinación de KfW en la DTCa, el AP ya le fueron asignados recursos provenientes del convenio de cooperacion internacional KfW, para  adquiri Kit básico de incendios forestales y abejas; y Kit basico emergencias marino costeras. La Coordianción de KfW DTCA, está a esperas del suministro de los datos necesarios por parte del AP, para adelantar la construcción de los respectivos estudios previos.(Anexo 6 y 6.1)
4. En aras de fortalecer las acciones de PVC, el AP contrató con AMCOVIT LTDA, Prestación del servicio de vigilancia seguridad privada nocturna de las  Cabañas Operativas del Santuario de Flora y Fauna Los Flamencos (Guanebucane y La Pitilla).  
  Se fortalecieron las actividades de Control y Vigilancia, mediante la contratación de los servicios  de un tecnico y un operario para apoyar estas acciones durante la vigencia 2016. (anexos 3,4,5)</t>
  </si>
  <si>
    <t xml:space="preserve">Al ser  vulnerable el AP VIPIS a los eventos climaticos extremos, (durante la época seca se dificulta el acceso a ciertos sectores del parque) y al tener muchas alternativas de acceso que facilita el ingreso de manera no controlada, de presuntos infractores en busca de los bienes y servicios que ofrece el AP , dificulta el ejercicio efectivo de la autoridad ambiental. </t>
  </si>
  <si>
    <t xml:space="preserve">   1. El Ap cuenta con dos sedes en muy mal estado las que no brindan las condiciones suficientes para que el equipo de trabajo realice acciones de PVC de manera permanente.
 2. No cuenta con transporte terrestre suficiente para el cubrimiento y apoyo eficiente y efectivo a las acciones de PVC realizadas por el AP.
 3. El Ap carece suficientes equipos de medición contribuyan a la  toma de deciciones encaminadas al cumplimiento de la misión institucional.
</t>
  </si>
  <si>
    <t xml:space="preserve">VIPIS </t>
  </si>
  <si>
    <t xml:space="preserve"> Procedimiento de PVC, que se aplica en el AP el que tiene identificado puntos de controles.
 - Plan de manejo con acciones de control y vigilancia priorizadas
 - Procedimiento docuemntado de sancionatorios administrativos, el que tiene identificado puntos de controles.
 -  Formatos para diligenciarlos con datos levantados en el desarrollo de los recorridos de PVC.
 - Hojas metodologicas donde se orienta el conocimiento del indicador que mide el cumplimiento de las metas establecidas en el PAI</t>
  </si>
  <si>
    <t>1, 2 y 3. En el marco de la ejecución de los recursos asignados por  Cooperantes internacionales u otras fuentes de finanaciación o adquisición, fortalecer los insumos necesarios que permitan cumplir con los lineamientosw de Control y vigilancia, establecidos en el subprograma del PAI "Regular y controlar el uso y aprovechamiento de los recursos naturales en las áreas del SPNN" (100%)</t>
  </si>
  <si>
    <t>1, 2, 3: Según la información remitida por la Coordinación de KfW en la DTCa, el AP ya le fueron asignados recursos provenientes del convenio de cooperacion internacional KfW, para  adquiri Kit básico de incendios forestales y abejas; y Kit basico emergencias marino costeras. La Coordianción de KfW DTCA, está a esperas del suministro de los datos necesarios por parte del AP, para adelantar la construcción de los respectivos estudios previos (Anexo 1 y 1.1)</t>
  </si>
  <si>
    <t>El ejercicio de las actividades de apoyos brindados desde la DTCA, encaminados al cumplimiento de las acciones requeridas mediante el PAI de PNN, con relación al subprograma 3.2.4. se convierte en la interacción de factores (Internos y Externos) que de una u otra forma motivan la presencia de sucesos que impiden apoyar a las APs adcritos a la DTCA, con la generación de lineamientos de PVC, mostrando vacios en el ejercicio de la autoridad ambiental, brindado desde las mismas</t>
  </si>
  <si>
    <t xml:space="preserve"> 1. La herramienta tecnologica de apoyo "Sico smart", no brinda el apoyo que requieren las  APs y la DTCA, para el analisis completo de la información de recorridos de control y vigilancia, que contribuyan a la toma de decisiones desde estas unidades de decisión.
2. Reducido presupuesto asignado para cumplir actividades de apoyo a las Aps adcrits a la DTCA</t>
  </si>
  <si>
    <t>Perdida de Gebernabilidad
Perdida de los recursos naturales existentes en el AP.
 Alteraciones con tendencia a la pérdida, en los bienes y servicios ofrecidos por el AP.
 - Perdida de habitats
 - incumplimiento de criterios establecidos para el ejercicio de la autoridad ambiental</t>
  </si>
  <si>
    <t>DTCA</t>
  </si>
  <si>
    <t xml:space="preserve"> Procedimiento de PVC, que se aplica en el AP el que tiene identificado puntos de controles.
 - Plan de estrategico con acciones de control y vigilancia priorizadas
  -  Formatos para diligenciarlos con datos levantados en el desarrollo de los recorridos de PVC.
 - Hojas metodologicas donde se orienta el conocimiento del indicador que mide el cumplimiento de las metas establecidas en el PAI</t>
  </si>
  <si>
    <t>1 . Brindar acompañamiento directo a las Aps adscritas a la DTCA, que han sido priorizadas desde el GPMAP, encaminados a impulsar el entendimiento de las bondades brindadas por la herramienta de apoyo sico smart, motivando la implementación de la misma y la alimenación de la Hoja Metodologica de presiones con los datos generados por esta, que sirvan de insumos en la toma de decisiones . (50%)
2. Dentro de la ejecución de los recursos asignados para apoyar el subprograma 3.2.4., priorizar las actividades encaminadas a brindar acompañamiento directo a las Aps adscritas a la DTCA, que han sido priorizadas desde el GPMAP, encaminados a impulsar el entendimiento de las bondades brindadas por la herramienta de apoyo sico smart, motivando la implementación de la misma y la alimenación de la Hoja Metodologica de presiones con los datos generados por esta, que sirvan de insumos en la toma de decisiones .(50%)</t>
  </si>
  <si>
    <t>1. Se asistió en compañia de un contratista de la DTCA, miembro del equipo de abogados que impulsan los procedimientos sancionatorios en la territorial, al taller celebrado en Bogotá del 9 al 11 de Marzo, donde se trabajó en la revisión y actualización  del procedimiento de PVC, se discutieron los contenidos minimos que debe de tener el protocolo de control y vigilancia, y se adelantaron en el analisis base del aplicativo SICO-SMART.(Anexo 1)
2. Aun no se ha tenido avances debido a que luego de la reunión celebrada en Bogota del 9 al 11 de Marzo, se ajustarón los contenidos minimos que deberan tener dichos protocolos, se espera que en el segundo reporte del POA se pueda evidenciar avances</t>
  </si>
  <si>
    <t>Dificultades para la coordinadiciòn entre las diferentes instituciones que hacen parte del proceso de Ordenamiento Ambiental del Territorio.</t>
  </si>
  <si>
    <t>Los continuos cambios administrativos y de personal que se registran en las entidades gubernamentales pueden influir de manera determinante en la continuidad de los procesos de ordenamiento territorial con incidencia en las AP.</t>
  </si>
  <si>
    <t>1. Los multiples interéses y visiones sobre el territorio favorecen la desarticulacion de actores institucionales
 2. El desconocimiento o falta de interés en las áreas de conservación en el territorio.</t>
  </si>
  <si>
    <t>* No se tendría incidencia en el ordenamiento del territorio.
* No se lograría incidir en procesos regionales o sectores económicos que ejercen presiones sobre la AP.
* Se aumentaria la tasa de fragmentacion de ecosistemas que conectan areas protegidas</t>
  </si>
  <si>
    <t>1. Generar espacios que compartan una visión integral del territorio con énfasis en el desarrollo de las AP. (70%)
2. Promoción y socialización de las AP y su importancia en el ordenamiento ambiental territorial. (30%)</t>
  </si>
  <si>
    <t>1.1.        Reunión Interna (Acta, asistencia, presentación), dónde la dirección territorial discutió como realizar la gestión y participación en los procesos de formulación de los instrumentos de planificación. (Anexo 1.1.a. Acta de reunión y Anexo 1.1.b. Listado de asistencia).
2.1. Oficio generado y entregado a Gobernación del Meta (este mismo modelo fue entregado a las autoridades ambientales y otras gobernaciones de las gobernaciones de la Orinoquía).
2.1. Oficio de agradecimiento por parte de la Gobernación del Guaviare, por la participación de funcionarios de parques el proceso de formulación del plan de ordenamiento territorial del Guaviare. (Anexo 2.2. Oficio recibido).</t>
  </si>
  <si>
    <t>Que los acuerdos de ordenamiento ambiental del territorio no se articulen con la participación de las expresiones sociales de la comunidad con la vinculación e interlocución de las instituciones.</t>
  </si>
  <si>
    <t>1. Deficiente articulación con los actores gubernamentales en el marco de la propuesta de ordenamiento ambiental del territorio.
2. Diferentes intereses del territorio
3. No presentar propuesta de función amortiguadora en  la zona de influencia del parque
4. No establecimiento de acuerdos entre las instituciones, comunidades y Parques Nacionales para definir la función amortiguadora.</t>
  </si>
  <si>
    <t>El proceso de ordenamiento territorial ambiental, fronterizo, aun no ha sido interiorizado en los procesos sociales.</t>
  </si>
  <si>
    <t>Procesos y procedimientos sistema de gestión de calidad.
Normatividad aplicable a parques nacionales naturales.
Convenio firmado DTAM - CORPOAMAZONIA</t>
  </si>
  <si>
    <t>1. Reuniones  de revisión conjunta de la propuesta de ajuste del Plan Básico de Ordenamiento Territorial del Municipio de Puerto Leguízamo, articulando Plan de Manejo del área.  (50%)
2. Preparación y protocolización de convenio marco de Cooperación para la reformulación de del PBOT de Puerto leguizamo. (50%)</t>
  </si>
  <si>
    <t>1. Se realizan reuniones con diferentes instancias para adelantar la revision conjunta de la propuesta de ajuste dek PBOT y se hacen aportes al plan de desarrollo (10%)
2. Se realizan diferentes reunoones con la institucionalidad del Municipio y paises involucrados en el programa trinacional (10%)</t>
  </si>
  <si>
    <t>1. 10%
2. 10%</t>
  </si>
  <si>
    <t>Se entiende como el desinteres por parte de las autoridades municipales y otras instituciones el trabajar mancomunadamente en pro del desarrollo ambiental.</t>
  </si>
  <si>
    <t>1. Desarticulacion interinstitucional</t>
  </si>
  <si>
    <t>Desgaste mayor de la institucion en las labores de conservación del área
incremento de los infractores ambientales</t>
  </si>
  <si>
    <t>Documento de creación del CEAM</t>
  </si>
  <si>
    <t>1. Continuar con el desarrollo de la propuesta de zona con funcion amortiguadora del PNN Catatumbo Barii la cual busca articular los corredores de biodiversidad y aumentar la funcionalidd ecosistemica (100%)</t>
  </si>
  <si>
    <t xml:space="preserve">Se ha asistido a  tres reuniones con el Equipo consultor  del ajuste al esquema del Ordenamiento Territorial del municipio de Tibú, con el objeto de incluir  la propuesta de zona con funcion amortiguadora en el esquema del EOT  de Tibú.
Evidencia Lista de Asistencia CORPONOR  de 05/04/2016, Lista de asistencia de 22/02/2016, Lista de asistencia del 24/02/2016  </t>
  </si>
  <si>
    <t>Promover y adelantar acciones tendientes a mejorar la conectividad del sistema de áreas protegidas</t>
  </si>
  <si>
    <t>En las zonas cercanas al área han existido ecosistemas estratégicos (Lagunas,  Humedales, Zonas de Paramo, Relictos de bosques altoandinos), que sirven de corredores biológicos para la conectividad con otras áreas y ecosistemas de importancia, los cuales  los cuales se han ido perdiendo por la acción del hombre sin que se busque una figura de protección
Se ha avanzado en la caracterización y propuesta de delimitación de la zona con función amortiguadora para algunos sectores (Socha, Socotá y Tasco) del PNN Pisba, pero aùn no se ha podido concretar esta delimitación, lo que dificulta el cumplimiento de los objetivos del Área Protegida</t>
  </si>
  <si>
    <t>1. Desarticulación  e insuficiente gestión con entidades municipales, departamentales, ONGs y entidades de orden nacional, para protección de estos ecosistemas.
2. Falta de continuidad en el proceso y declaridad jurídica y procedimental para abordar el tema de zona con función amortiguadora.</t>
  </si>
  <si>
    <t>Pérdida de biodiversidad. Fragmentación de las coberturas naturales.
Imposibilidad para delimitar la zona con función amortiguadora para el PNN Pisba, por lo que se aumentan las presiones hacia el mismo.</t>
  </si>
  <si>
    <t>Existe un portafolio de proyectos de investigación priorizados para el Parque.
Se esta actualizando el programa de investigación.</t>
  </si>
  <si>
    <t>1.1. Articular a los diferentes niveles de la institución y las comunidades interesadas para abordar la definición de función amortiguadora.(50%)
1.2.Corroborar límites del área protegida.(50%)</t>
  </si>
  <si>
    <t>Jefe del Área Protegida  PNN PISBA</t>
  </si>
  <si>
    <t>1. Se están realizando reuniones en los municipios en los espacios de construcción de los Planes de Desarrollo Municipales, para que queden incluidos propuestas de proyectos y recursos en sistemas sostenibles en zonas de función amortiguadora.
1. 2 El AP, ya cumplió con la verificación de los límites y ya existe un documento final al respecto que quedó consolidado en diciembre de 2015. Estamos a la espera de que se oficialice y firme.</t>
  </si>
  <si>
    <t xml:space="preserve">Limitación en el acceso del personal del PNN CAT al área protegida </t>
  </si>
  <si>
    <t>Se entiende como el incremento en el orden publico, lo que limita el ingreso al área, y se convierte en un factor de amenaza y presion de los ecosistemas del área protegida.</t>
  </si>
  <si>
    <t>1,Presencia de actores armados al interior del AP
2. No existe articulación interinstitucional efectiva para el apoyo y atención de acciones de control y vigilancia
3. Otorgamiento de concesiones mineras en el área de influencia del parque</t>
  </si>
  <si>
    <t>Alteracion de orden público en el PNN Catatumbo Bar
Vulnerabilidad que atenta la Integridad física de funcionarios y/o visitantes 
Control inadecuado de presiones y amenazas a los recursos naturales del parque
Ausencia de gobernabilidad en la gestión y operación del parque</t>
  </si>
  <si>
    <t>Recorridos de control y vigilancia en compañía de miembros de la comunidad indigena
Acciones de ejercicio de autoridad ambiental y educación ambiental
Capacitacion para la estructuracion de planes de contingencia.</t>
  </si>
  <si>
    <t xml:space="preserve">1.1 Socializar el  protocolo de actitud y comportamiento frente al riesgo público (25%)
1.2 Socializar  e implementar el procedimiento de Gestion del Riesgo Publico. (25%)
2. Promover reuniones orientadas a mejorar la articulacion interistitucional para el apoyo y atención de acciones de control y vigilancia (25%)
3. Implementar actuaciones de ejercicio de autoridad ambiental y 
aprobación del Plan de Contingencia en Riesgo Público.  (25%)                                    .                         </t>
  </si>
  <si>
    <t xml:space="preserve">1.1.Se han particiado en reuniones locales con el consejo municipal y Departamental de gestión del Riesgo relacionadas con el fenomeno del niño y para el control de los incendios forestales dentro del área protegida. Evidencia: Lista de asistencia del 29/02/2016 i
1.2 En las reuniones de equipos se han tratado temas relacionados con el riesgo públilco y el manejo de situaciones de conflictos. Evidencia: Lista de Asistencia  Consejo Municipal de Gestión del Riesgo  
 1.3. Se han adelantado periodicamente los recorridos de control y vigilancia para implementar acciones para el ejercicio de la autoridad ambiental. Evidencia:  Lista de Asistencia FUPAD.  </t>
  </si>
  <si>
    <t>Desconocimiento del estado de avance en el proceso de restauraciòn de los predios objeto de relocalizaciòn voluntaria.</t>
  </si>
  <si>
    <t>Pese a los múltiples esfuerzos de coordinación, a la programación de diversas fechas y a la definición de la logística necesaria, siempre se canceló el recorrido por circunstancias generalmente relacionadas con el orden público. Se cuenta con un programa de monitoreo que permitirá capturar información de forma que aporte información real y estandarizada sobre el estado de avance de la restauración.</t>
  </si>
  <si>
    <t xml:space="preserve">1. Falta de seguimiento y monitoreo  a los predios objeto de restauración vía relocalización. </t>
  </si>
  <si>
    <t>*Perdida de credibilidad institucional para adelantar nuevos procesos.
*Que las comunidades retomen la posesión de los predios en restauración.
*Desconocimiento del proceso de la restauración en los predios lo cual dificulta la toma de desiciones en caso de requerir alguna intervención.</t>
  </si>
  <si>
    <t>PNN  Cordillera de los Picachos</t>
  </si>
  <si>
    <t xml:space="preserve"> Articulación con la asociacion comunitaria de la zona para lograr el acompañamiento requerido para los recorridos propuestos.</t>
  </si>
  <si>
    <t>1. Implementar y hacer seguimiento al programa de monitoreo a la restauración diseñadoen el proceso de actualización del plan de Manejo. 100%</t>
  </si>
  <si>
    <t xml:space="preserve">Jefe del  Área Protegida </t>
  </si>
  <si>
    <t xml:space="preserve">1. Se realizó la contratación de tres operarios, los cuales dentro de sus actividades está el acmompañar los diversos recorridos propuestos y se programó para la primera semana de Junio el recorrido para hacer el seguimiento a los predios objeto de relocalización. Evidencias: Contratos de tres operarios para el Parque. (Anexo 1.1.a. C.P.S. 031 Obeider Chimbaco Suaza, Anexo 1.1.b. C.P.S. 053 Ricardo Arias y Anexo 1.1.c. C.P.S. 057 Alain Andres Barragan). </t>
  </si>
  <si>
    <t xml:space="preserve">En el marco de la estrategia de Uso, Ocupación y Tenencia se adelanto un proceso de relocalización voluntaria que genero la liberación de áreas para la conservación, por lo tanto se requiere hacer seguimiento a dichas áreas que se encuentran en restauración pasiva para conocer su estado de recuperación. </t>
  </si>
  <si>
    <t xml:space="preserve">1. Debilidad para reallizar análisis e interpretación de información cartografica que permita el desarrollo de acciones de seguimiento y monitoreo a las áreas en proceso de restauración.  
2. Programa de Monitoreo en proceos de ajuste y aprobación. </t>
  </si>
  <si>
    <t>*Que las comunidades retomen la posesión de los predios en restauración.                                         
*Desconocimiento de información del estado de recuperación de los predios en resturación.</t>
  </si>
  <si>
    <t>1. Consecución de información cartográfica
2. Implementar sistema de monitoreo para el seguimiento a procesos de restauración.</t>
  </si>
  <si>
    <t>1. Gestionar apoyo intra institucional para el análisis e interpretación de información cartografica que permita el desarrollo de acciones de seguimiento y monitoreo a las áreas en proceso de restauración.  (50%)
2.1. Realizar los ajustes a que ajustes a que haya lugar para la aprobación del Programa de Monitoreo.   
2.2. Implementar la ruta establecida en el programa de monitoreo una vez aprobado, para el seguimiento a las áreas en restauración. (50%)</t>
  </si>
  <si>
    <t xml:space="preserve">
Para este año el Grupo de Radiocomunicaciones y Sistema de Información GSIR adelanta análisis del estado de cobertura 2014 – 2015 empleado la metodología CORINE LAND COVER. Por lo anterior, el PNN Tinigua espera realizar monitoreo de los predios de restauración eoclogica con los resultados cartograficos del análisis de detección de cambios para coberturas de la tierra y  monitoreo de los indicadores de estado – presión, considerando que en la actualidad es limitado el ingreso del equipo de trabajo a los sectores. (Ver Anexo 3.1 y 3.2)
Se envia Memorando a GSIR para aprobación de estado de cobertura 2014-2015. (Ver Anexo 3.3)
Se adelanta ajuste al Programa de Monitoreo de acuerdo a las observaciones enviadas por el SG&amp;M. (Ver Anexo 3.4)
 </t>
  </si>
  <si>
    <t xml:space="preserve">Que no se orienten los procesos de planificación, ejecución y seguimiento de políticas y acciones relacionadas con el conocimiento del riesgo, su prevención y mitigación; la preparación, atención y recuperación ante desastres en el Parque; y su articulación articular medidas de gestión del riesgo con los consejos territoriales  y municipales </t>
  </si>
  <si>
    <t>Dada las condiciones climaticas producidas por el calentamiento global y a la intensificacion del fenomeno del niño en el Caribe Colombiano reportada por el IDEAM, existe la probabilidad que en el area protegida se pueda presentar incendios por cobertura vegetal en el sector de Palangana, Concha, Cedro, donde existe un bosque seco tropical que es suceptible a este tipo de eventos. asi mismo debido a la presencia de colonos en la zona con fiuncion amortiguadora del Parque, quiene realizan practicas tradicionales de siembra de cultivos, se puede presentar este tipo de incendios de cobertura vegetal que puderan afectar al Area Protegida si no se llegase a controlar a tiempo.</t>
  </si>
  <si>
    <t>El recurso humano con el que cuenta el AP, es limitado para atender de manera específica, sitaciones de mergencias relacionadas con el tema.</t>
  </si>
  <si>
    <t xml:space="preserve"> - Desctrución de los bienes y servicios ecosistemicos ofrecidos por el Patrques
 - Perdida de cobertura vegetal, Flora y Fauna asiciada a esta..</t>
  </si>
  <si>
    <t>PNN Tayrona</t>
  </si>
  <si>
    <t>1. Capacitaciones a los colonos de la zona con funcion amortiguadora del Parque en temas relacionados con atencion de desastres.
2. Prcedimiento de Gestion de riesgos Desastres.
3.  Equipos y herramientas que permitan mitigar y atender estos eventos.
 4. Plan de manejo</t>
  </si>
  <si>
    <t>1. Capacitar a los colonos de la zona con funcion amortiguadora del Parque en temas relacionados con atencion de desastres.(50%)
2. Organizar equipos humanos conformados por colonos y funcionarios para que actuen como primer respondiente en caso de alguna eventualidad.(10%)
3. Adquirir  Equipos y herramientas que permitan mitigar y atender estos eventos. (40%)</t>
  </si>
  <si>
    <t>1. No se ha avanzado en este punto, dado que las juntas de accion comunal de las comunidades de la zona con funcion amortiguadora del PNN Tayrona, manifestaron que en estos tres meses es la renovacion de los integrantes de las juntas y que es pertinente esperar que la misma se de para poder organizar procesos duraderos.
2. No se ha avanzado en este punto, dado que las juntas de accion comunal de las comunidades de la zona con funcion amortiguadora del PNN Tayrona, manifestaron que en estos tres meses es la renovacion de los integrantes de las juntas y que es pertinente esperar que la misma se de para poder organizar procesos duraderos.
3. El Area Protegida recibio del Nivel central de Parques Nacionales dotacion de Equipos para mitigar incendios de cobertura vegetal, entre los que se encuentran motobomba, motosierra, mangueras, asadones, palas, amchetes, entre otros.</t>
  </si>
  <si>
    <t>Que no se pueda cumplir con el objetivo de Prevenir, Controlar y Mitigar las presiones de origen antrópico.</t>
  </si>
  <si>
    <t>Las comunidades asentadas en el área de influencia del Santuario (Bocacerrada, Labarcé y San Antonio), presentan un alto índice de necesidades básicas insatisfechas, razón que los motiva a hacer uso de los recursos y servicios ecosistémicos brindados por el área protegida y su zona de influencia, relacionados con: Tala selectiva, ampliación de frontera agrícola, pesca, caza, ganadería. Esto sumado al reducido presupuesto del área, al limitado recurso humano con el que se cuenta, una infraestructura deteriorada, y la falta de material logístico (equipos de navegación y seguimiento, vehículos, equipos tecnológicos y de comunicaciones) conlleva en un nivel superior a la limitación del ejercicio de la autoridad ambiental en el área protegida.</t>
  </si>
  <si>
    <t xml:space="preserve"> 1. Interrupción de los procesos educativos que se venian desarrollando con las comunidades de Labarcé y San Antonio, lo que motiva que algunos habitantes retomen las actividades que venían realizando anteriormente y ejerzan presión sobre los recursos naturales del santuario.</t>
  </si>
  <si>
    <t>Deterioro del Relacionamiento social con las comunidades de la zona de influencia.
Pérdida de recursos naturales en el área protegida.</t>
  </si>
  <si>
    <t>SFF El Corchal</t>
  </si>
  <si>
    <t>El área cuenta con un Plan de Manejo; 
Protocolo de Prevención, Vigilancia y Control.
Procedimiento de control y vigilancia.
Diligenciamiento de formatos de control y vigilancia.</t>
  </si>
  <si>
    <t xml:space="preserve"> 1. Realizar acciones de Educación Ambiental conjunta con actores competentes que tienen relación con el sector ambiental. (100%)</t>
  </si>
  <si>
    <t xml:space="preserve"> 1.se participó en un Taller dictado a los beneficiarios del proyecto Apícola que se viene ejecutando por parte de Consolidación Territorial y la FUPAD; se ha programado una reunión para establecer el cronograma para los talleres que va a desarrollar el área. (Anexo 1, 2 y 3 )</t>
  </si>
  <si>
    <t>Se debiliten de las relaciones del Parque con los Actores sociales (población e instituciones).</t>
  </si>
  <si>
    <t xml:space="preserve">Aunque el Parque ha logrado y mantenido su reconocimiento a nivel local por parte de los actores sociales, su condición de institución de carácter Nacional, regida por normas nacionales la hace muy vulnerable a las pretenciones de autonomía de la población raizal. </t>
  </si>
  <si>
    <t xml:space="preserve"> 1. Muchas de las normatividades y politicas que se expiden a nivel nacional no se ajustan a las realidades de una Isla oceánica, además existen normatividades especiales para la población étnica raizal que deben tenerse en cuenta.
2. La idiosincracia de los raizales y la falta de organización comunitaria dificultan la concertación comunitaria.
3.  La desarticulación interinstitucional muchas veces no permite el trabajo conjunto entre las diferentes instituciones y autoridades de la Isla.
</t>
  </si>
  <si>
    <t>Aislamiento de la gestión del Parque del contexto local.
*Pérdida de servicios ambientales.
*Fragmentación de ecosistemas, pérdida de biodiversidad.
*Acrecentamiento del Uso, Ocupación y Tenencia del AP.
*Pérdida de Gobernanza.
*Se baja la categoría de la figura de la conservación.
*Aceleración de los procesos de degradación y deforestación por actividades de uso, ocupación y tenencia en el PNN Sierra de la Macarena.</t>
  </si>
  <si>
    <t>PNN Old Providence</t>
  </si>
  <si>
    <t xml:space="preserve">Plan de manejo.
Jornadas de inducción.
Esrategia de Educacion ambiental 
Procedimiento de PVC
Procedimiento de consulta </t>
  </si>
  <si>
    <t>1 y 3 Fortalecer las acciones de participación comunitaria en la planeación e implemnetación de acciones de manejo del Parque 40%.
2. Cualificación del personal del Parque en el manejo de la normatividad especial para comunidades raizales 30 %
3. Priorizar la vinculación al parque Personal  raizal 30 %</t>
  </si>
  <si>
    <t xml:space="preserve"> 1 y 3: - Se realizó la primera reunión con lancheros para retomar el proceso de socialización y concertación de las reglamentaciones de uso ecoturistico del Parque. (anexos 1 y 2 )
 - Se participó en reunión citada por Capitanía de Puerto para la organización de la temporada turistica de semana santa y el control a las acciones ilegales dentro del Parque por embarcaciones que no cumplen las reglamentaciones de seguridad y las reglamentaciones de uso ecoturistico del Parque (anexo 3).
 - Se realizó reunión con la Secretaria de Turismo municipal para la articulación de acciones conjuntas para el desarrollo ordenado el ecoturismo en el Parque Nacional, trtando temas relacionados con los lancheros, guias ecoturisticos y obras de infreestructura  (anexos 4,5 y 6)
 -  Se realizaron dos reuniones con el Comité Municipal de Educación Ambiental (COMUEDAM), la primera para elaborar el plan de acción 2016 y planear la celebración del día del agua, la segunda para programar la celebración del día de la tierra y la presentación de los PRAES de las cuatro entidades educativas del municipio (anexos 7, 8, 9, 10 y11)
  - Se realizó la elaboración del contenido de dos programas radiales con los dos jóvenes encargados de la coordinación del programa y dos emisiones realizadas; el primer programa se realizo sobre el tema de los nacimientos de agua de las islas, se conto con la participación del señor máximo Livingston quien también nos acompaño a la jornada de limpieza realizada al nacimiento de valey Spring en la zona de influencia del PNN. El segundo programa fue realizado sobre la veda de iguana tomando en cuenta la presión que se realiza sobre este recurso en la zona de Iron Wood Hill se conto con la participación de Carlos Archbold funcionario de CORALINA encargado del tema de control y vigilancia  (Anexos 12 y 13)
 2. Priorizar la vinculación al parque Personal  raizal a fin de tender la presencia del riesgo contemplado por el Parque se debiliten de las relaciones del Parque con los Actores sociales (población e instituciones): Una política permanente del Parque ha sido la vinculación de la población raizal dentro de su personal, para el 2016, el 87% del personal vinculado al equipo de trabajo del AP son raizales. (Anexos 14 y 15)
</t>
  </si>
  <si>
    <t>Pérdida boletería y/o del dinero recaudado por concepto de ingreso al parque.</t>
  </si>
  <si>
    <t xml:space="preserve">Es pertinente contar con un Control efectivo para el recaudo de los recursos captados por concepto de la actividad ecoturistica en el Parque. </t>
  </si>
  <si>
    <t>1. La boleta actual no considera items como camping  que tiene dos aspectos espacio noche y persona noche, no permite identificar el funcionario o contratista que realiza el debido recaudo y no especìfica el "valor ùnico" a que tarifa corresponde.</t>
  </si>
  <si>
    <t xml:space="preserve">Insatisfacciòn del visitante por no tener claridad en los valores que cancela por los diferentes servicios que genera la actividad del ecoturismo. </t>
  </si>
  <si>
    <t xml:space="preserve">. Generar el protocolo para el manejo de boleteria y su seguimiento </t>
  </si>
  <si>
    <t xml:space="preserve">1. Gestiòn el  ajuste de la boleta de cancelaciòn de los servicios ecoturisticos prestados, a las condiciones propias del Àrea Protegida (100%).  </t>
  </si>
  <si>
    <t>1. 1 Con el apoyo del equipo de Ecotuismo del AP, se diseñó la propuesta de formato de boletería conforme a las necesidades del parque.  (Anexo 1.1 Propuesta Boletas)
1.2. Se realizó acercamiento verbal con el área de Gestión Financiera, quienes son los encargados de llevar a cabo el proceso de contratación para la impresión de boletería a nivel nacional, así mismo se envió por correo electrónico el diseño y la correspondiente solicitud. (Anexo 1.2 Correo Propuesta)</t>
  </si>
  <si>
    <t>Que el Plan de Manejo del AP no sea adoptado por Resolución.</t>
  </si>
  <si>
    <t xml:space="preserve">Estas comunidades fueron reconocidas por el estado como comunidades afrodescendientes y bajo la Resolución 3393 de 2014 que le otorga titulación colectiva a la comunidad ubicada en el caserío de Orika (Isla Grande), lo que obliga a la entidad a realizar consulta previa del Plan de Manejo del parque con dichas comunidades, situación que no presenta antecedentes, originando que no se cuenten ni con los recursos económicos ni con la experiencia para llevar a cabo la consulta previa. </t>
  </si>
  <si>
    <t xml:space="preserve"> 1. No se asignan los recursos económicos requeridos por la normatividad vigente para llevar a cabo la consulta previas con las comunidades afrodescendientes.</t>
  </si>
  <si>
    <t>Perdida de gobernabilidad y gobernanza.
Ausencia de líneas de manejo.</t>
  </si>
  <si>
    <t xml:space="preserve">PNN Corales del Rosario y de San Bernardo </t>
  </si>
  <si>
    <t xml:space="preserve"> Se cuenta con una normatividad vigente.
*El AP cuenta con el Plan de Manejo ya se encuentra ajustado a los lineamientos de la entidad.
*La entidad cuenta con el procedimiento en consulta previa.
*Existe un documento de consulta en la política de consulta previa.</t>
  </si>
  <si>
    <t xml:space="preserve"> 1. Motivar acciones que impulsen la asignación de recursos por parte del direccionamiento estratégico de la entidad para el cumplimiento de la consulta previa del Plan de Manejo del AP. (100%)</t>
  </si>
  <si>
    <t xml:space="preserve"> 1.  El AP envio a nivel central (Subdireccion de Gestión y Manejo) las últimas modificaciones hechas al Plan de Manejo y se esta trabajando en una nueva revisión de acuerdo a requerimiento.  Así mismo, se hizo 
 solicitud presupuestal (POA físico - presupuestal 2016) para llevar a cabo la consulta previa del Plan de Manejo con las comunidades afrodescendientes asentadas en el área de influencia del parque. En el POA 2016 se puede evidenciar el total requerido para el 2016 por parte del AP y el valor asignado y su deficit de acuerdo a lo asignado por presupuesto naciona (Anexo 1 y 2 )</t>
  </si>
  <si>
    <t xml:space="preserve">Incumplimiento de los requisitos establecidos en las normas relacionadas con el Sistema Integrado de Gestión </t>
  </si>
  <si>
    <t>El proceso de implementación y actualización del SIG requiere la participación activa y permanente del equipo de trabajo tanto en la DTOR como en los parques este proceso puede verse afectado por diversos factores que pueden originar incumplimiento de la normatividad establecida.</t>
  </si>
  <si>
    <t>1. Que no se divulgue e implemente el sistema de gestión de Calidad en la DTOR y APs.
2. Falta de seguimiento en cuanto a la implementación de la hoja de ruta de trabajo del Sistema Integrado de Gestión  para el cumplimiento de los requisitos de la norma</t>
  </si>
  <si>
    <t>Perdida de credibilidad en la gestión de la entidad.
Sanciones por incumplimientos normativos.</t>
  </si>
  <si>
    <t xml:space="preserve">Procedimientos documentados
Auditorias Internas </t>
  </si>
  <si>
    <t>1. Realizar sensibilizaciones en la Dirección Territorial y sus Áreas Protegidas  que permitan el fortalecimiento del Sistema Integrado de Gestión  y su mejora continua. (. (50%)
2.  Hacer seguimiento a los Planes de Mejoramiento, riesgos, PQRS, encuestas de satisfacción, Indicadores y demás actividades establacidas en la hoja de ruta de trabajo para el Sistema Integrado de Gestión  (50%)</t>
  </si>
  <si>
    <t xml:space="preserve">1.1.        Realización de un evento de sensibilización sobre el Sistema Integrado de Gestión al equipo humano del PNN Tinigua. (Anexo 1a. Agenda PNN Tinigua y Anexo 1b.  Acta de reunión). 
1.2.        Realización de un evento de sensibilización sobre el Sistema Integrado de Gestión al equipo humano del PNN El Tuparro. (Anexo 1.2.a, Listado de asistencia, Anexo 1.2.b, Presentación, Anexo 1.2.c, Listado de asistencia, Anexo 1.2.d. Evaluación de la capacitación y Anexo 1.2.e. Ayuda Memoria). 
1.3.        Realización de un evento articulado entre líderes por parte de la Dirección Territorial del  Sistema Integrado de Gestión y Gestión Documental al equipo humano del PNN El Tuparro. (Anexo 1.3.a. Acta de reunión, Anexo 1.3.b. Listado de asistencia y Anexo 1.3.c Anexo 1 de acta Relación de series documentales y responsables de archivo de gestión 2016). 
1.4.        Realización de un evento de sensibilización sobre el Sistema Integrado de Gestión al equipo humano del PNN Chingaza. (Anexo 1.4.a. Acta de reunion y Anexo 1.4.b. Anexo del acta de reunion)
1.5.        Presentación de aspectos del Sistema Integrado de Gestión a cuatro (4) funcionarios que ingresan a periodo de prueba. (Anexo 1.5.a. Listado de asistencia y Anexo 1.5.b. Listado de asistencia).
2.        Planes de Mejoramiento
2.1.        Envió a la Oficina Asesora de Planeación de Planes de Mejoramiento Integral con sus respectivos análisis de causas derivados de Auditoria Externa realizada por el ICONTEC. (Anexo 2.1.a. Memorando envió 20167010000443, Anexo 2.1.b. PMI PNN SUM 20167010000443, Anexo 2.1.c. Análisis de causas PNN SUM 20167010000443, Anexo 2.1.d. PMI DTOR 20167010000443 y Anexo 2.1.e. Análisis de causas DTOR 20167010000443)
2.2.        Seguimiento al Plan de Mejoramiento Integral suscrito con la Contraloría General de la Nación. (Anexo 2.2.a.).
2.3.        Seguimiento a ejecución de acciones correspondientes a la No Conformidad número 4 del Plan de Mejoramiento Integral de la Territorial Orinoquia derivado de Auditoria Interna realizada durante el año 2015. (Anexo 2.3. Seguimiento No Conformidad 4).  
2.4.        Seguimiento a Observación N. 3 del Plan de Mejoramiento Integral del PNN Chingaza derivado de “Resultado de Encuestas de Satisfacción de Visitantes”, mediante envío de propuesta de replanteamiento de Observación al igual que análisis de causa raíz, acciones preventivas y tiempo de ejecución. (Anexo 2.4.a. Replanteamiento Observación N. 3, Anexo 2.4.b. Plan de Mejoramiento Integral, Anexo 2.4.c. Análisis de causas y Anexo 2.4.d. Tiempo de ejecución Observación). 
2.5.        Seguimiento observaciones 1, 2, 3, 4, 5 y 6 de Plan de Mejoramiento Integral del PNN Chingaza derivado del “Resultado de Encuestas de Satisfacción de Visitantes 2014. (Anexo 2.5.a. Envió de evidencias cumplimiento observaciones 1, 2, 3, 4, 5 y 6 y Anexo 2.5.b. Soporte de cierre Observaciones 1 a la 6 PMI PNN Chingaza).  
2.6.        Plan de Mejoramiento integral consolidado y con seguimiento. (Anexo 2.6. Plan Mejoramiento Integral consolidado y seguimiento).
2.7.        Tabulación y respectivo envío a la Subdirección de Sostenibilidad y Negocios Ambientales de los datos de las Encuestas de Satisfacción de Visitantes correspondientes al cuarto trimestre de 2015. (Anexo 2.7. Memorando de envió 20167010000363).
2.8.        Tabulación y respectivo envío al Grupo de Procesos Corporativos de las Encuestas de Satisfacción de Usuarios aplicadas en Sedes Administrativas correspondientes al cuarto trimestre de 2015. (Anexo 2.8. Memorando de envió 20167010000253). 
2.9.        Tabulación de los datos de la Encuestas de satisfacción de usuarios aplicadas en Sedes Administrativas de la Territorial Orinoquia durante el primer trimestre del año 2016. (Anexo 2.9.a. Memorando de envio 20167010001153, Anexo 2.9.a. Tabulacion PNN Sumapaz mes Enero, Anexo 2.9.b. Tabulacion PNN Sumapaz mes Febrero, Anexo 2.9.c. Tabulacion PNN Sumapaz mes Marzo, Anexo 2.9.d. Tabulacion PNN C Picachos mes Marzo, Anexo 2.9.e. Consolidado PNN Sumapaz primer trimestre 2016 y Anexo 2.9.f. Consolidado Territorial Orinoquia primer trimestre 2016).
2.10.        Durante el primer Comité Territorial la profesional Mara Contreras realizó un reporte de los resultados de las metas y los indicadores. El cual es coherente con los datos reportados durante el último trimestre de año 2015. (Anexo 2.10. Agenda del evento). 
2.11.        Seguimiento frecuente a la gestión de Derechos de Petición por parte del equipo humano de la Dirección Territorial. (Anexos del 2.11.a. al anexo 2.11.h. Soportes de seguimiento interno). 
2.12.        Seguimiento mensual a Derechos de Petición por parte de las Áreas Protegidas PNN Chingaza, PNN Sierra de la Macarena, PNN Tinigua, PNN Cordillera de los Picachos, PNN El Tuparro y PNN Sumapaz. (Anexo 2.12.a. Seguimiento Áreas Protegidas Enero 2016, Anexo 2.12.b. Seguimiento Áreas Protegidas Enero 2016 y Anexo 2.12.c. Seguimiento Áreas Protegidas Enero 2016). 
2.13.        Análisis de las PQR'S gestionadas durante el segundo semestre de 2015 por la Dirección Territorial Orinoquia y las acciones correctivas a implementar el formato Plan de Mejoramiento Integral con su respectivo análisis de causas. (Anexo 2.13. a Soporte de envío, Anexo 2.13.b. Análisis de Causa y Anexo 2.13c. Plan de Mejoramiento Integral). 
2.14. Divulgación de actualizaciones documentales consignadas en los Boletines de Calidad. (Anexo 2.14.a. Boletín de Calidad N. 001, Anexo 2.14.b. Boletín de Calidad N. 002 y Anexo 2.14. Boletín de Calidad N. 003). </t>
  </si>
  <si>
    <t>De acuerdo con la Ley 872 de 2003, las entidades públicas deben implementar, mantener y mejorar el sistema de gestión de calidad basado en la norma NTCGP 1000:2009, cuyo propósito es incrementar la satisfacción del usuario, la mejora continua y el cumplimiento oportuno de los requisitos</t>
  </si>
  <si>
    <t>1. Que no se divulgue e implemente el sistema de gestión de Calidad en la DT y AP
2. Falta de seguimiento en cuanto a la implementación de la hoja de ruta de trabajo del Sistema Integrado de Gestión  para el cumplimiento de los requisitos de la norma</t>
  </si>
  <si>
    <t>Dirección Territorial Pacífico</t>
  </si>
  <si>
    <t>1. Realizar sensibilizaciones en la Dirección Territorial y sus Áreas Protegidas  que permitan el fortalecimiento del Sistema Integrado de Gestión  y su mejora continua. (. (50%)
2.   Hacer seguimiento a los Planes de Mejoramiento, riesgos, PQRS, encuestas de satisfacción, Indicadores y demás actividades establacidas en la hoja de ruta de trabajo para el Sistema Integrado de Gestión  (50%)</t>
  </si>
  <si>
    <r>
      <t xml:space="preserve">
1. 1. sensibilizaciones, 1 Participación comité territorial-presentación calidad y mecí miércoles 09 jueves 10 de marzo del 2016. Anexo 1. 
2. 1 Sensibilización al PNN FARALLONES anexo 2. acta , anexo 3  listado de asistencia 
2.2. </t>
    </r>
    <r>
      <rPr>
        <b/>
        <sz val="11"/>
        <rFont val="Calibri"/>
        <family val="2"/>
      </rPr>
      <t>PQRS</t>
    </r>
    <r>
      <rPr>
        <sz val="11"/>
        <color rgb="FF000000"/>
        <rFont val="Calibri"/>
        <family val="2"/>
      </rPr>
      <t xml:space="preserve"> Se hizo seguimiento y se remitió segundo informe semestral segundo periodo del 2015.Anexo 1 pantallazos, Orfeo 
2.3 </t>
    </r>
    <r>
      <rPr>
        <b/>
        <sz val="11"/>
        <rFont val="Calibri"/>
        <family val="2"/>
      </rPr>
      <t>Encuestas</t>
    </r>
    <r>
      <rPr>
        <sz val="11"/>
        <color rgb="FF000000"/>
        <rFont val="Calibri"/>
        <family val="2"/>
      </rPr>
      <t xml:space="preserve">: Se realizó el informe de análisis por parte de la profesional de ecoturismo DTPA del último trimestre del 2015,compromiso resultante del encuentro de líderes de calidad realizado en la ciudad de BOGOTA.Se remitió este análisis a  Karina Morales de la Subdirección de Sostenibilidad y Negocios Ambientales. Anexo 1.Correo electrónico de remisión del informe. Anexo 2 .matriz de análisis último trimestre del 2015.
Se realizó el cargue en la matriz de seguimiento del primer trimestre del 2016.Anexo 3 matriz de reporte SFF MALPELO Anexo 1 matriz SFF MALPELO Anexo 4.Matriz de reporte PNN UTRIA.
2.4 </t>
    </r>
    <r>
      <rPr>
        <b/>
        <sz val="11"/>
        <rFont val="Calibri"/>
        <family val="2"/>
      </rPr>
      <t>PMI:</t>
    </r>
    <r>
      <rPr>
        <sz val="11"/>
        <color rgb="FF000000"/>
        <rFont val="Calibri"/>
        <family val="2"/>
      </rPr>
      <t xml:space="preserve"> Avance realizados: *Segundó avance del plan de mejoramiento integral, auditoria especial publicación contratación de la dirección territorial pacifico vigencia2014. Anexo 1 Orfeo remitido orfeo 20167510000323.se cerro 
*Elaboración de plan de mejoramiento DTPA auditoria 2015.ajustado  Orfeo 20167510000433 FECHA:  2016-02-12 en procesos de suscripción Anexo 2 Orfeo remitido 
*Apoyo en el cierre de PMI SANQUIANGA 2015 Anexo 3 Orfeo remitido Orfeo 20161200000343 FECHA: 2016-01-26. Se cerro
*Segundó avance del plan de mejoramiento integral, PNN URAMBA Anexo 4 Orfeo remitido Orfeo No 20167710003333 2016-03-11. se cerro
Segundó avance del plan de mmejoramiento integral, PNN Farallones  Anexo 5 Orfeo remitido.20167660002973 se cerro
2.5 PMI CGN: Avance del mes de enero, febrero, marzo del 2016 de las acciones propuestas en el Plan de Mejoramiento suscrito con la Contraloría General de la República de la Auditoría Coordinada Internacional Sobre Áreas Protegidas Nacionales de América Latina realizada en la vigencia 2014 noviembre del  2015 como instrumento de apoyo a la gestión. Anexo 1 Orfeo de seguimiento Enero y febrero Anexo 2 Orfeo de seguimiento mes de marzo.
2.6 MAPA DE RIESGOS: Se  realizó el primer seguimiento en el mes de abril del 2016. ANEXO 1 Orfeo del cargue de los parques y la DTPA Anexo 2 matriz de seguimiento del drive.
</t>
    </r>
  </si>
  <si>
    <t>1.15%
2.15%</t>
  </si>
  <si>
    <t>1. Que no se divulgue e implemente el sistema de gestión de Calidad en la DT y AP
2.  Falta de seguimiento en cuanto a la implementación de la hoja de ruta de trabajo del Sistema Integrado de Gestión  para el cumplimiento de los requisitos de la norma</t>
  </si>
  <si>
    <t xml:space="preserve">1. a)  Se capacitó y sensibilizó en el manejo de la nueva página deI Intranet 25 feberero 2016.    b) Se socializó el proceso de Gestión de Comunicaciones. 09/03/2016.    c) Se socializó el diligenciamiento de la Encuesta de Satisfacciión de Usuarios. 10/03/2016.    d) Sensibilizaron lineamientos para la Revisión del SIRESI. 16/03/2016.     e) Apoyo a la Asesoria y acompañamiemnto al SIRECI y Gestión Documental. 05 al 08 de abril de 2016.   
2. a) Se realizó seguimiento a la Matriz de PQRs  del orfeo     b) Se realizó seguimiento  al Plan de Mejoramiento del PNN COCUY. c) Se formuló a Control Interno el Plan de Mejoramiento con el fin de atender las No Conformidades resultantes de la auditoria realizada en la DTAN en diciembre de 2015.    d) Seguimiento al Plan de Mejoramiento a los Hallazgos de la Contraloria General de  la Republica enero, febrero y marzo 2016.  e) Autocontrol: informes consumo de papel, combustible y servicos publicos de la DTAN. f) correos institucionales informando a los contratistas y funcionarios de las Áreas Protegidas las actualiazaciones e ingresos de formatos, instructivos  caracterizaciones al Sistema Integrado de Gestión de PNN.    </t>
  </si>
  <si>
    <t>1. Que no se divulgue e implemente el sistema de gestión de Calidad en la DT y AP
2. . Falta de seguimiento en cuanto a la implementación de la hoja de ruta de trabajo del Sistema Integrado de Gestión  para el cumplimiento de los requisitos de la norma</t>
  </si>
  <si>
    <t>Dirección Territoiral Caribe</t>
  </si>
  <si>
    <t>1. Realizar sensibilizaciones en la Dirección Territorial y sus Áreas Protegidas  que permitan el fortalecimiento del Sistema Integrado de Gestión  y su mejora continua. (. (50%)
2.  Hacer seguimiento a los Planes de Mejoramiento, riesgos, PQRS, encuestas de satisfacción, Indicadores. (50%)</t>
  </si>
  <si>
    <t>DTCA: 
 1. En el marco de las actividades de sensibilización a la iniciacion de la ruta de conocimiento del SIG de PNNpor parte de  cada miembro del equipo de apoyo de la DTCA y Aps adscritas, se desarrollaron las siguientes actividades:
 - Se apoyó la capacitación relacionada con la el conocimiento del funcionamiento del ORFE y la importancia de los expedientes virtuales y la TRD, brindada a los nuevos contratistas de la DTCA. haciendo enfasis en la importancia de fortalecer ls revisiones periodicas al momento de generar registros en el Orfeo.(anexos 3 y 3.1)
 - Se socializo el funcionamiento del SIG de PNN a los Nuevos contratistas de la DTCA, dando a conocer además, la misión de PNN, Visión, Politica de Caildad, Objetivos de Calidad, Mapa de procesos, PAI y demás temas relacionados con el SIG de PNN (Anexos 4 y 4.1)
2.  - Mediante correo electrónico de fecha  2 de febrero del presente, fue requerido a los responsables de apoyar los procesos que generaron no conformidades en esta territorial, el diligenciamiento del Plan de mejoramiento por suscribir con el GCI, como resultado de la auditoria Interna realizada en la DTCA, en la vigencia 2015. Se apoya la identificación de las causas con el suministro de algunas herramientas para analizar causas e identificar causas raíces y herramienta de trabajo para su respectiva aplicación. (Anexo 10)
 - Fue remitido PM_DTCA_Auditoria Interna 2015 al GCI para su respectiva suscripción acompañado de la herramienta de trabajo donde se evidencian la técnica de análisis de causa aplicada en cada análisis de causa expuesto (Anexo 11)
 - Fue remitido a la OAP, avance relacionado con el cumplimiento de las acciones correctivas expuesta en el PM suscrito con ICONTEC; acompañado de sus respectivos soportes; en aras de impulsar el cierre de la No conformidad menor identificada en el SFF Los Flamencos en la auditoria externa de calidad 2015.(Anexo 12)
 - Fueron solicitados a las unidades de decisión de la DTCA y APs adscritas a ésta, los avances del PM_Integral con corte a 31 de enero de 2016, publicado por el GCI en la intranet, en aras de impulsar el cierre de las no conformidades contempladas en el mismo.(Anexo 13)
 - Fueron solicitados los avances de los PM_DTCA auditoria especial publicación de contratos 2014 y 2015 y PM_DTCA_auditoria de contratos 175 y 185 de 2015, a los responsables de cumplir con las acciones correctivas propuestas en los planes en mención (Anexo 14)
  - Como consecuencia del plan de mejoramiento remitido al GCI, como resultado de la auditoria de gestión realizada durante el 2015, se consigue la suscripción del mismo, mediante memorando 20161200001763 del 29 de febrero de 2016.(Anexo 15)
 - Se brindó acompañamiento a las APs PNN Tayrona y PNN Paramillo en la elaboración del PM_PQRS_ atendidas extemporáneamente, durante el 2do semestre de 2015 (Anexos 16 y 16.1)
 - En virtud del seguimiento que se hace desde la DTCA a las acciones establecidas en el plan de mejoramiento integral  de acuerdo a lo establecido en el procedimiento de acciones correctivas y preventivas, se socializaron los cierres de las observaciones resultado de las encuestas de satisfacción, según lo establece el memorando 20151200010383 de fecha 10-12-2015, remitido desde el GCI, a las APs, PNN Macuira, PNN Old Providence, PNN Tayrona y VIPIS, mediante correos de fecha 1 de marzo de 2015.(anexos 17, 17.1, 17.2 y 17.3)
  - En virtud del seguimiento que se hace desde la DTCA a las acciones establecidas en el plan de mejoramiento suscrito con la CGR, se solicitó al PNN Tayrona y a la responsable de coordinar el apoyo a los procesos misionales y al subrograma de monitoreo, los  avances_enero y febrero de 2016_PM_CGR_Vigencias 2012 y Hallazgo 38_ y PM_CGR_Auditoria especial 2014 respectivamente.(anexos 18 y 18.1)
 - De acuerdo a lo establecido en el procedimiento de acciones correctivas y preventivas, se enviaron los primeros avances de los PMs Auditorias Especial contratos 175 y 185 de 2015 y PM_ publicación de contratos 2014 y 2015, mediante memorandos 20166510000103 de marzo 2 de 2016 y 20166510000113 de marzo 8 de 2016..(Anexos 19 y 19.1)
 - Se socializó a las contratistas de la DTCA, responsables de apoyara el proceso de GAINF (Soporte técnico y Gestion documental) el primer cierre de NCs perteneciente al PM_DTCA_ORFEO 2014 y 2015 (anexos 20 y 20.1)</t>
  </si>
  <si>
    <t>1. Que no se divulgue e implemente el sistema de gestión de Calidad en la DT y AP
2..  Falta de seguimiento en cuanto a la implementación de la hoja de ruta de trabajo del Sistema Integrado de Gestión  para el cumplimiento de los requisitos de la norma</t>
  </si>
  <si>
    <t>1. Se llevó a cabo sensibilización del proceso Gestión y Admón de la Información, específicamente del procedimiento archivo y control de registros y del SIG, sus componentes, mapa de procesos, dando alcance a la 2ª fase de inducción para el personal que ingresa a la territorial, anexos 1 presentación gestión documental, anexo 2 listado asistencia gestión documental, anexo 3 presentación SIG 2ª fase y anexo 4 listado asistencia sensibilización SIG 2ª fase. Sensibilización comité territorial, reportes y seguimientos anexo 5 presentación SIG comité, anexo 6 lista asistencia presentación SIG comité territorial
 Inducción y reinducción del SIG al todo el personal de la territorial, análisis de causas, formulación de acciones correctivas, realización de talleres de la política de calidad, servicio no conforme y mapa de procesos, anexo 7 presentación inducción y reinducción DTAM, anexo 7 listado asistencia inducción y reinducción DTAM.
 2. De acuerdo a las directrices dadas por procesos corporativos, se hace seguimiento a la matriz de PQRS – ORFEO del segundo semestre de 2016 y se reporta a procesos corporativos anexo 1 seguimiento a PQRS 2º semestre 2015.
 Ante seguimiento y reporte oportuno a los planes de mejoramiento se comunica por el GCI el cierre de los planes del PNN Chiribiquete anexo 2, plan mejoramiento DTAM – ORFEO anexo.3
 Se reporta seguimiento avances plan mejoramiento CGR anexos 4 Y 5.
 Reporte de encuestas de satisfacción a procesos corporativos anexo 6.</t>
  </si>
  <si>
    <t>Direccionamiento Estratégico</t>
  </si>
  <si>
    <t>1. Poca Sensibilización del sistema integrado de gestión. 
2. Falta de seguimiento en cuanto a la implementación de la hoja de ruta de trabajo del Sistema Integrado de Gestión  para el cumplimiento de los requisitos de la norma</t>
  </si>
  <si>
    <t>Perdida de credibilidad del proceso de certificación.
Sanciones por incumplimientos normativos</t>
  </si>
  <si>
    <t xml:space="preserve">Dirección Territorial Andes Occidentales </t>
  </si>
  <si>
    <t>1.  Se realizó capacitación sobre la plataforma virtual de la entidad y se realizó un recorrido por la intranet, con el personal que ingresó en este período a la entidad.  (16.66%).  Evidencias:  1.1 Evaluación capacitación intranet.  1.2 Listado de asistencia capacitación intranet
.
2.1  Se elaboró el informe mensual de austeridad del gasto, en formato de la Contraloría General de la República.  Se ajuntan archivos que sirvieron de soporte para su elaboracion, estos son:  2.1.1 Formatos de austeridad  diligenciados.  2.1.2 Consolidado de combustible 2.1.3 Informe detallado de consumo.  2.1.4 Orfeo envío de informe.
2.2 Se realizó seguimiento al PM del gestor documental Orfeo, y se llevaron a cabo todas las acciones contempladas en el mismo, lo cual condujo al cierre de las mismas el día 17/03/2016 con Orfeo número:  20161200002393, el cual se carga como evidencia (2.2.1)
2.3 Se efectuó seguiimiento mensual a los PM de la Contraloría General de la República, por los meses de enero, febrero y marzo. Evidencias para cada uno de los meses:  2.3.1 Formato de seguimiento PM CGR, 2.3.2 Orfeo remisión del informe. 
2.4 Se efectuó seguimiento a las PQRs,  y se elaboró seguimiento por el semestre julio a diciembre de 2015, lo mismo que análisis de tipología repetitiva.  Evidenicas:  2.4.1 Formato de seugimiento plan mejoramiento PQRS. 4.4.2 Orfeo remisión seguimiento PM PQRs.  (16.66%).</t>
  </si>
  <si>
    <t>1. Desconocimiento de los fundamentos del Sistema Integrado de Gestión y la mejora continua  por parte de los colaboradores de la entidad
2. Falta de seguimiento en cuanto a la implementación de la hoja de ruta de trabajo del Sistema Integrado de Gestión  para el cumplimiento de los requisitos de la norma</t>
  </si>
  <si>
    <t xml:space="preserve">Oficina Asesora de Planeación </t>
  </si>
  <si>
    <t xml:space="preserve">
1. 1 Realizar sensibilizaciones y mesas de trabajo que permitan el fortalecimiento del Sistema Integrado de Gestión  y su mejora continua. (30%)
1. 2.  Participar en las jornadas de inducción y reinducción lideradas por el Grupo de Gestión Humana. (30%)
2.  Hacer seguimiento a la ruta de trabajo para la implementación y mejora del Sistema Integrado de Gestión  y realizar la respectiva retroalimentación (40%)
 </t>
  </si>
  <si>
    <r>
      <t xml:space="preserve">1. 1. Con el Grupo de Gestión Humana se coordiinó y gestionó curso de actualización ISO 9001:2015 realizado el dío 14 de marzo de 2016 por el ICONTEC. </t>
    </r>
    <r>
      <rPr>
        <i/>
        <sz val="11"/>
        <rFont val="Calibri"/>
        <family val="2"/>
      </rPr>
      <t xml:space="preserve">Anexo 1: Listado de asistencia. </t>
    </r>
    <r>
      <rPr>
        <sz val="11"/>
        <color rgb="FF000000"/>
        <rFont val="Calibri"/>
        <family val="2"/>
      </rPr>
      <t xml:space="preserve">
Se realizó el Encuentro de líderes de calidad el cual tuvo como propósito generar orientaciones generales y definir ruta de trabajo para el 2016 en las diferentes temáticas relacionadas con el mejoramiento del Sistema Integrado de Gestión y la preparación para la auditaría externa de seguimiento. Como resultado del evento se generó la “Ruta de temas claves a tener en cuenta para el mantenimiento y mejora del Sistema Integrado de Gestión 2016”  Anexo 2: Listado de asitencia Anexo 3. Presentación. Anexo 4. “Ruta de temas claves a tener en cuenta para el mantenimiento y mejora del Sistema Integrado de Gestión 2016”. 
En cuento a mesas de trabajo (ver el seguimiento y evidencias reportadas para la acción acción correctiva No. 2). (% Avance actividad AP 1.1 15%)
1.2. Se hizo inducción sobre el Sistema Integrado de Gestión (MECI, Calidad y Modelo Estándar de Control Interno) a los nuevos funcioinarios de carrera administrativa. Anexo . </t>
    </r>
    <r>
      <rPr>
        <i/>
        <sz val="11"/>
        <rFont val="Calibri"/>
        <family val="2"/>
      </rPr>
      <t>5 Listado de asistencia. Anexo 6. Presentación</t>
    </r>
    <r>
      <rPr>
        <sz val="11"/>
        <color rgb="FF000000"/>
        <rFont val="Calibri"/>
        <family val="2"/>
      </rPr>
      <t xml:space="preserve"> (%  avance AP 1.2  25%)
2. Se realizó seguimiento a las siguientes actividades establecidas en la “Ruta de temas claves a tener en cuenta para el mantenimiento y mejora del Sistema Integrado de Gestión 2016”. </t>
    </r>
    <r>
      <rPr>
        <b/>
        <sz val="11"/>
        <rFont val="Calibri"/>
        <family val="2"/>
      </rPr>
      <t>Control de documentos intern</t>
    </r>
    <r>
      <rPr>
        <sz val="11"/>
        <color rgb="FF000000"/>
        <rFont val="Calibri"/>
        <family val="2"/>
      </rPr>
      <t xml:space="preserve">os: se solicitó a los líderes de calidad la revisión de los documentos publicados en la intranet Vs listado maestro de documentos de tal forma que se asegure la disponibilidad de los mismo en la nueva intranet. De acuerdo a la información suministrada se ha avanzado en los ajustes a la documentación del proceso de Gestión de Recursos Físicos y Gestión del Talento Humano. </t>
    </r>
    <r>
      <rPr>
        <i/>
        <sz val="11"/>
        <rFont val="Calibri"/>
        <family val="2"/>
      </rPr>
      <t>Anexo7: Correo electrónico remitido líderes de calid</t>
    </r>
    <r>
      <rPr>
        <b/>
        <i/>
        <sz val="11"/>
        <rFont val="Calibri"/>
        <family val="2"/>
      </rPr>
      <t xml:space="preserve">ad. </t>
    </r>
    <r>
      <rPr>
        <b/>
        <sz val="11"/>
        <rFont val="Calibri"/>
        <family val="2"/>
      </rPr>
      <t>Eficacia de las capacitacio</t>
    </r>
    <r>
      <rPr>
        <sz val="11"/>
        <color rgb="FF000000"/>
        <rFont val="Calibri"/>
        <family val="2"/>
      </rPr>
      <t>nes: Teniendo en cuenta que tenemos una no conformidad menor producto de la auditoriía de seguimiento realizada por el  ICONTEC en el 2015, se solicitó dicho seguimiento y se generaron las alertas tempradas para asegurar su cumplimiento</t>
    </r>
    <r>
      <rPr>
        <i/>
        <sz val="11"/>
        <rFont val="Calibri"/>
        <family val="2"/>
      </rPr>
      <t>. Ver orfeo 20161400002243</t>
    </r>
    <r>
      <rPr>
        <b/>
        <sz val="11"/>
        <rFont val="Calibri"/>
        <family val="2"/>
      </rPr>
      <t>Acciones correctivas  auditoría extern</t>
    </r>
    <r>
      <rPr>
        <sz val="11"/>
        <color rgb="FF000000"/>
        <rFont val="Calibri"/>
        <family val="2"/>
      </rPr>
      <t>a: Se hizó seguimiento a las correcciones y acciones correctivas establecidas en el plan de mejoramiento 2015  (auditoria de ICONTEC) y se presentó avance y generó alertas en el marco del  "Encuentro de Líderes de calidad 2016"</t>
    </r>
    <r>
      <rPr>
        <b/>
        <sz val="11"/>
        <rFont val="Calibri"/>
        <family val="2"/>
      </rPr>
      <t xml:space="preserve">. </t>
    </r>
    <r>
      <rPr>
        <i/>
        <sz val="11"/>
        <rFont val="Calibri"/>
        <family val="2"/>
      </rPr>
      <t>Ver Anexo 3. Presentación encuentro líderes de calidad 2016.</t>
    </r>
    <r>
      <rPr>
        <b/>
        <sz val="11"/>
        <rFont val="Calibri"/>
        <family val="2"/>
      </rPr>
      <t>Reevaluación de proveedor</t>
    </r>
    <r>
      <rPr>
        <sz val="11"/>
        <color rgb="FF000000"/>
        <rFont val="Calibri"/>
        <family val="2"/>
      </rPr>
      <t>es: Se hizo reunión con el Grupo de Contratos, se generaron alertas respectiva</t>
    </r>
    <r>
      <rPr>
        <b/>
        <sz val="11"/>
        <rFont val="Calibri"/>
        <family val="2"/>
      </rPr>
      <t xml:space="preserve">s. </t>
    </r>
    <r>
      <rPr>
        <b/>
        <i/>
        <sz val="11"/>
        <rFont val="Calibri"/>
        <family val="2"/>
      </rPr>
      <t>Anexo 8.</t>
    </r>
    <r>
      <rPr>
        <b/>
        <sz val="11"/>
        <rFont val="Calibri"/>
        <family val="2"/>
      </rPr>
      <t xml:space="preserve"> </t>
    </r>
    <r>
      <rPr>
        <i/>
        <sz val="11"/>
        <rFont val="Calibri"/>
        <family val="2"/>
      </rPr>
      <t>Listado de asitencia y correo electrónico.</t>
    </r>
    <r>
      <rPr>
        <b/>
        <sz val="11"/>
        <rFont val="Calibri"/>
        <family val="2"/>
      </rPr>
      <t xml:space="preserve"> 
Dispositivos de medición</t>
    </r>
    <r>
      <rPr>
        <sz val="11"/>
        <color rgb="FF000000"/>
        <rFont val="Calibri"/>
        <family val="2"/>
      </rPr>
      <t>: Se realizó reunión con la Subdirección de Gestión y Manejo de AP, quienes liderarán el tema de dispositivos de medición, se generó las alertas para  dar cumplimiento al requisito de la norma NTCGP 1000:2009.</t>
    </r>
    <r>
      <rPr>
        <i/>
        <sz val="11"/>
        <rFont val="Calibri"/>
        <family val="2"/>
      </rPr>
      <t xml:space="preserve"> Anexo 9: Listado de asistencia y correo electrónico. </t>
    </r>
    <r>
      <rPr>
        <b/>
        <sz val="11"/>
        <rFont val="Calibri"/>
        <family val="2"/>
      </rPr>
      <t>Producto no conf</t>
    </r>
    <r>
      <rPr>
        <sz val="11"/>
        <color rgb="FF000000"/>
        <rFont val="Calibri"/>
        <family val="2"/>
      </rPr>
      <t xml:space="preserve">orme: Se realizó reunión con el Grupo de Trámites y Educación Ambiental y se geraron alertas para el cumplimiento del requisito. </t>
    </r>
    <r>
      <rPr>
        <i/>
        <sz val="11"/>
        <rFont val="Calibri"/>
        <family val="2"/>
      </rPr>
      <t xml:space="preserve">Anexo 10: Listado de asistencia y correo electróncio. </t>
    </r>
    <r>
      <rPr>
        <b/>
        <sz val="11"/>
        <rFont val="Calibri"/>
        <family val="2"/>
      </rPr>
      <t>Encuestas de satisf</t>
    </r>
    <r>
      <rPr>
        <sz val="11"/>
        <color rgb="FF000000"/>
        <rFont val="Calibri"/>
        <family val="2"/>
      </rPr>
      <t>accón: Se hizó reunión previa para el Encuentro de líderes de calidad con el propósito de revisar los lineamie tos para el 2016 en cuanto al tamaño de la muestra, tabulación, análisis y acciones de mejora. Anexo 11: Listado de asistencia.</t>
    </r>
    <r>
      <rPr>
        <b/>
        <sz val="11"/>
        <rFont val="Calibri"/>
        <family val="2"/>
      </rPr>
      <t>PQRs:</t>
    </r>
    <r>
      <rPr>
        <sz val="11"/>
        <color rgb="FF000000"/>
        <rFont val="Calibri"/>
        <family val="2"/>
      </rPr>
      <t xml:space="preserve"> Se hizó reunión para definir lineamientos para el 2016, y atender requerimientos y falencias que se presenten con respecto al Orfeo, ejemplo cálculo de los días hábiles y alertas que informe sobre PQR´s próximas a vencer</t>
    </r>
    <r>
      <rPr>
        <i/>
        <sz val="11"/>
        <rFont val="Calibri"/>
        <family val="2"/>
      </rPr>
      <t>. Anexo 12: Listado de asistencia.</t>
    </r>
    <r>
      <rPr>
        <b/>
        <sz val="11"/>
        <rFont val="Calibri"/>
        <family val="2"/>
      </rPr>
      <t>Mapa de riesgo</t>
    </r>
    <r>
      <rPr>
        <sz val="11"/>
        <color rgb="FF000000"/>
        <rFont val="Calibri"/>
        <family val="2"/>
      </rPr>
      <t>s: Se hizó retroalimentación revisión matriz de riesgos con las DT.  Se estableció las fechas para su seguimiento y monitoreo, se habilitó los permisos de seguimiento para el mes de abril en los tres niveles de gestión y se envíó presentación guía para el reporte del seguimiento.  Anexo 13: Correos electrónicos y Presentación guía reporte abril 2016. 
(% avance AP 2. 15%). 
Se verifica el seguimiento reportortado por las DT en cuanto a la acción correctiva No. 2 relacionada con el seguimiento a l</t>
    </r>
    <r>
      <rPr>
        <i/>
        <sz val="11"/>
        <rFont val="Calibri"/>
        <family val="2"/>
      </rPr>
      <t>a “Ruta de temas claves a tener en cuenta para el mantenimiento y mejora del Sistema Integrado de Gestión 2016”.</t>
    </r>
    <r>
      <rPr>
        <sz val="11"/>
        <color rgb="FF000000"/>
        <rFont val="Calibri"/>
        <family val="2"/>
      </rPr>
      <t xml:space="preserve"> 
 </t>
    </r>
  </si>
  <si>
    <t xml:space="preserve">No responder las PQR's dentro de lo términos legales </t>
  </si>
  <si>
    <t>Se refiere a radicar la respuesta al usuario fuera de los tiempos establecidos en el aritculo 14 de la ley 1755 de 2015</t>
  </si>
  <si>
    <t>Demoras en la asignación entre dependencias
Falta de seguimiento preventivo</t>
  </si>
  <si>
    <t>Tutelas
Demandas</t>
  </si>
  <si>
    <t>Grupo de Procesos Corporativos</t>
  </si>
  <si>
    <t>Alertas de seguimiento 
Sensibilizaciones en el tema de PQRS</t>
  </si>
  <si>
    <t>Realizar seguimiento preventivo, el cual consiste en verificar el estado de la respuesta de la PQRS 5 días antes del vencimiento de la respuesta y realizar las gestiones pertinentes para que la misma se responda en los tiempos (100%)</t>
  </si>
  <si>
    <t>Direcciones Territoriales
Grupo de Procesos Corporativos</t>
  </si>
  <si>
    <t>DTAM  la Territorial ha generado memorandos y correos electrónicos con  el fin de que cuando ingresen las solicitudes a las AP estas sean comunicadas con el fin de ingresarlas al gestor documental ya que las AP NO cuentan con ORFEO; se generó reunión el 25/02/2016 con el fin de hacer seguimiento al  proceso Gestor documental Orfeo - PQRS y se genera correo a los líderes de los procesos en la DTAM con el fin de qeu cuando las AP soliciten apoyo para las diferentes respuestas, estas solicitudes sean ingresadas al gestor documenal - DTAM lo que permita hacer un seguimiento previo a la respuesta.
DTPA se realizo el seguimiento a las pqrs segundo semestre del 2015.anexo orfeo
se realiza seguimiento constante  y se envian comunicaciones a atencion al usuario.correos electronicos.no se tiene PMI de PQRS.
DTCA: Cumpliendo con lo establecido en el procedimiento de PQRS, se remitió al nivel central el 2do reporte semestral 2015 mediante memorando 20166510000043 donde se exponen como resultado del seguimiento, los siguientes puntos:
 a. RESULTADO DE LAS PQRS.
 b. TIPO DE PETICIONES RECIBIDAS.
 c. ESTADO DE LAS PQRS-
 d. SERVCIOS QUE MOTIVARON LAS PQRS.
 e. TIPOLOGIAS AFECTADAS POR LAS PETICIONES-
 f. CLASIFICACIÓN DE LAS PQRS POR UNIDADES DE DECISIÓN
 g. SITUACIÓN DE LAS PETICIONES A 31 DE DICIEMBRE DE 2015
 h. ACCIONES ADELANTADAS     (Anexo 21)
GPC : Se remitieron  correos electrónicos Informando  que el sistema Orfeo  arrojó que el término del derecho de petición cd algunos  radicados se encuentra a dias a vencerce asi: 20164600010402 (a 5 días), 20164610014782 (ese mismo día), 20165540002782 (a 9 díuas), 20164610014782 ( a 5 días), 20164610019932 (a 7 d'ías), 20166240000312 (a 6 días), 20166200002142 (a 5 días), 20164600024152 (a 4días), 20165540005002 (a 3 días), 20166660000612 ( a 3 días), 20166190000532 (a 5 días), 20166200002012 (a 5 días), 20166200002022 (a 5 días), 20164600022702 (a 5 días), 20166200002082 (a 3 días), 20166560004092 (a 5 días)
DTOR: 
1.1.        Seguimiento frecuente a la gestión de Derechos de Petición por parte del equipo humano de la Dirección Territorial. (Anexos del 1.11.a. al anexo 1.11.h. Soportes de seguimiento interno). 
1.2.        Seguimiento mensual a Derechos de Petición por parte de las Áreas Protegidas PNN Chingaza, PNN Sierra de la Macarena, PNN Tinigua, PNN Cordillera de los Picachos, PNN El Tuparro y PNN Sumapaz. (Anexo 1.12.a. Seguimiento Áreas Protegidas Enero 2016, Anexo 1.12.b. Seguimiento Áreas Protegidas Enero 2016 y Anexo 1.12.c. Seguimiento Áreas Protegidas Enero 2016). 
1.3.        Análisis de las PQR'S gestionadas durante el segundo semestre de 2015 por la Dirección Territorial Orinoquia y las acciones correctivas a implementar el formato Plan de Mejoramiento Integral con su respectivo análisis de causas. (Anexo 1.13. a Soporte de envío, Anexo 1.13.b. Análisis de Causa y Anexo 1.13c. Plan de Mejoramiento Integral). 
DTAO:
1. Se realizó seguimiento a las PQRs, del segundo semestre de 2015 y fue enviado al GPC mediante memorando 20166110000183 (Anexo 1).
2. Se hace seguimiento permanente a las PQRs encontrándose debilidades en la clasificación del tipo de petición, en muchos casos se catalogaba como queja cuando en realidad era una solicitud de información.  A raíz de esto, se llevó a cabo una capacitación virtual con las AP (especialmente las de vocación ecoturística), a cargo de la Abogada Natalia Beltrán y del señor Carlos Barrero Administrador del Orfeo, con el fin de minimizar al máximo estos errores, la reunión se efectuó el 04/04/2016 de 3:00 a 5:00 p.m, asistieron:  SFF Otún Quimbaya, PNN Los Nevados, SFF Galeras, SFF Corota.  Se anexa e-mail convocatoria a la capacitación. (Anexo 2).
3.  En el seguimiento realizado a los términos de respuesta a las PQRS, se encontraron dos aun "en trámite", pese a que ya se había respondido al peticionario.lo cual se presenta por error en el procedimiento de cargue de respuesta en el Orfeo.  Se envía e-mail a las AP responsables explicando la forma de subsanar el error. (Anexo 3 y 4).
4.  Se envía comunicación a las AP, informándoles que ya no es necesario que envíen el informe mensual de PQRs, sino que su seguimiento lo hace la DT directamente desde el Orfeo, lo anterior dado que se estaba realizando tareas innecesarias, que restaban tiempo para la atención de otros temas en las AP.  (Anexo 5.)</t>
  </si>
  <si>
    <t>DTAM 25%
DTPA 35%
GPC 25%
DTOR: 
33,33%
DTCA 33%
DTAO 33%</t>
  </si>
  <si>
    <t>Perdida total o parcial de los bienes de la entidad</t>
  </si>
  <si>
    <t>Pérdida total se refiere a cuando un bien desaparece por hurto o daño total
Pérdida parcial ocasionado por daño del bien por el uso, el transporte del mismo u otra situación.</t>
  </si>
  <si>
    <t>1. No asegurar la totalidad de los bienes de la entidad
2. Inoportunidad en el reporte de los siniestros</t>
  </si>
  <si>
    <t>Sobrecostos para la entidad</t>
  </si>
  <si>
    <t xml:space="preserve">Diligenciamiento del formato aseguramiento de bienes y la matriz de consolidacion de siniestros </t>
  </si>
  <si>
    <t>Realizar seguimiento mediante el  formato aseguramiento de bienes y la matriz de consolidacion de siniestros 
Verificar que todos los bienes se reporten para aseguramientos y que  los siniestros se reporten oportunamente</t>
  </si>
  <si>
    <t>Direcciones Territoriales
Grupo de Procesos Corporativos</t>
  </si>
  <si>
    <t>(DTAO) Cada mes se diligencia el formato de  aseguramiento de bienes, con aquellos que ingresan el en período correspondiente y es enviado al Nivel Central al Grupo de Procesos Corporativos, durante los primeros días del mes, tal como lo establece el procedimiento.  Cabe anotar que durante el mes de marzo, sólo ingresaron a la DTAO unos radioteléfonos procedentes del Nivel Central,  que ya estaban asegurados, por lo que no se debían relacionar en el mencionado formato.   Anexo formatos de aseguramiento de bienes por los meses de enero  y febrero de 2016. (Anexo 1).
(GPC) Como mecánismo de control para la protección y amparo de los bienes se consolidó la información de bienes a asegurar en el formato de Inclusión de los mismos,  el cual es punto de control en el procedimiento vigente y los siniestros han sido reportados oportunamente y se consolidan en el formato matriz de seguimiento de los siniestros.
(DTOR). 1. Se ha realizado seguimiento al aseguramiento de bienes y siniestros. (Anexo 1.1.)
2. No se ha requerido reportar bienes para aseguranmiento. (Anexo 2.1.) 
DTAM 1: de conformidad con el procedimiento, a través de correo electrónico se remite en el mes de marzo al Grupo de Procesos Corporativos bienes a asegurar en el formato establecido para tal fin, lo que hace que los bienes no se encuentren en riesgo por no estár asegurados. Anexo 1. Formato para asegurar elementos.
DTAM 2: Para el mes de febrero se reporta un siniestro acontecido en el PNN La Paya con el informe correpondiente de tiempo, modo, lugar. Anezo 1 Informe siniestro
DTCA1: El tema de los siniestros se trata en esta territorial, siguiendo los lineamientos establecidos en el procedimiento del SIG, creado por PNN pra atenderlos y su relación se diligencia en el formato respectivo (Anexo 1)
DTCA 2: Mensualmente la DTCA reporta junto con el informe de almancen al GPC, la relacion de los bienes asegurados, relacionandolos en los documentos formatos elaborados por PNN para tal fin (anexos 2 y 3)
El seguimiento y la verififcacion es relizada directamente por el Contratista Asesor de los procesos de apoyos de la DTCA..
DTPA 1: Se ha recopilado la información y se ha remitido al grupo de procesos corporativos con comunicación constante con la responsable del proceso. Anexo 1 BOLETIN CONSOLIDADO ENERO DE 2016 donde se incluye la matriz de siniestros. Anexo 2 BOLETIN CONSOLIDADO FEBRERO DE 2016. Anexo 3 BOLETIN CONSOLIDADO ENERO DE 2016. Anexo 4 SEGUIMIENTO A SINIESTRO DIRECCIÓN TERRITORIAL PACÍFICO. Anexo 5  RELACION DE SEGUIMIENTOS  ACTUALIZADOS.
DTPA 2: Para lo recorrido del 2016 se  han recibido 2 siniestros el de la llanta de repuesto  y el vehículo  ONK 554 estrellado pero no se  afectó la póliza  y se reportan de inmediato.Anexo pdf siniestro llanta.Anexo 2 pdf vehiculo ONK 554</t>
  </si>
  <si>
    <t>25%
DTOR
33.33% 
DTCA 33%
DTPA 33%</t>
  </si>
  <si>
    <t>Dificultad para motivar actos de declaratoria de insubsistencia de funcionarios en provisionalidad que no cumplen con sus funciones</t>
  </si>
  <si>
    <t>Hace referencia a no contar con suficiente evidencia para motivar los actos administrativos para dar por terminado el nombramiento provisional para aquellos funcionarios que no tienen un desempeño eficiente de sus funciones</t>
  </si>
  <si>
    <t>1. El instrumento para la evaluación de resultados de los funcionarios en provisionalidad se encuentra en proceso de implementación.</t>
  </si>
  <si>
    <t>Actividades desarrollados por personal que no es idóneo, dificultando el cumplimiento de los objetivos institucionales</t>
  </si>
  <si>
    <t>Grupo de Gesitón Humana</t>
  </si>
  <si>
    <t>Emisión de la resolución No. 75 de 2014 por la cual se establecen los instrumentos específicos y la metodología para la medición de la competencia laboral de los servidores públicos vinculados provisionalmente con PNN.</t>
  </si>
  <si>
    <t>Identificar  mecanismos para  contar con suficiente evidencia para motivar los actos administrativos para dar por terminado el nombramiento provisional para aquellos funcionarios que no tienen un desempeño eficiente de sus funciones(100%)</t>
  </si>
  <si>
    <t>Coordinador Grupo de Gestión Humana</t>
  </si>
  <si>
    <t>Se identificó como mecanismo para contar con suficiente evidencia, el fortalecimiento en la aplicación  de la herramienta de medición de la competencia a  los provisionales, asi como el seguimiento y retroalimentación de los planes de trabajo lo que permitirá  contar con suficientes insumos para motivar actos administrativos para dar por terminado el nombramiento provisional para aquellos funcionarios que no tienen un desempeño eficiente de sus funciones . En tal sentido como resultado de la encuesta realizada en la vigencia anterior se generaron aportes frente al formato  de medición de la competencia laboral para los funcionarios en calidad de provisionalidad que tiene implementado las entidad, los cuales se relacionan de manera general en el anexo 1</t>
  </si>
  <si>
    <t>Toma de decisiones de manejo a partir de información  insuficiente sobre estado y presión de los VOC</t>
  </si>
  <si>
    <t>La toma de decisiones de manejo debe realizarse a partir de información suficiente sobre el estado y presiones de los VOC y los elementos más relevantes de las AP. No contar con esta informacón puede llevar a la toma de decisiones inadecuadas de manejo</t>
  </si>
  <si>
    <t xml:space="preserve"> Aplicación insuficiente de las Estrategias Nacionales de Monitoreo e Investigación</t>
  </si>
  <si>
    <t>Falta de información de los VOC</t>
  </si>
  <si>
    <t>SGM - GPM</t>
  </si>
  <si>
    <t>Informes de seguimiento de las Direcciones Territoriales.
Bases de datos de los registros de monitoreo.
Informes de los contratistas
Informe segumiento a convenios
Informes de los proyectos de cooperación
Tabla segumiento de la información de monitoreo</t>
  </si>
  <si>
    <t>1.1 Ajustar canales de comunicación con los profesionales de investigación y monitoreo de las Direcciones Territoriales y las áreas protegidas (30%)
1.2. Administrar y generar reportes de la información de monitoreo cargada en el  Sistema de información de monitoreo - SULA (40%)
1.3. Realizar seguimiento a la formulación e implementación de los programas de monitoreo de las AP (30%)</t>
  </si>
  <si>
    <t>SGM -  Coordinador(a) GPM</t>
  </si>
  <si>
    <t>1.1 Ajustar canales de comunicación con los profesionales de investigación y monitoreo de las Direcciones Territoriales y las áreas protegidas
 Se realizó una reunión con la profesional de monitoreo de la DTAM para revisar el estado de avance de los programas de monitoreo, dado que ella debe entregar el cargo. Fecha: 3 feb 2016 (Ver: 1.1 Lista.DTAMAvaPoMoni3feb2016).
 Se realizó una reunión con el PNN El Cocuy para realizar la revisión de ajustes realizados al programa de monitoreo y el portafolio de investigación de acuerdo con lo sugerido en la revisión del SGM-GPM. Entre los compromisos quedaron organizar una reunión para trabajar en las estructuras de datos para los monitoreos de clima, así como desde la SGM-GPM trabajar para que los indicadores de monitoreo de frailejones puedan ser visualizados en SULA pues ya desde el AP se cargaron los datos (Ver: 1.1 ListaRevProMoniPorInvePNNCocuy_mar2016)
 Se trabajó junto con las profesionales de restauración del Nivel Central y la DTAN en la formulación de un diseño de monitoreo para la restauración en el PNN Serranía de Los Yariguies, lo anterior teniendo en cuenta la necesidad de avanzar en la consolidación de información sobre las acciones de restauración que se implementan en las AP. Se concluye que inicialmente avanzaremos desde la SGM-GPM en la elaboración de las estructuras de datos que permitan consolidar la información de línea de base que se genera en el marco de los contratos de restauración (22feb2016) (Ver: 1.1 - ListaDatosResta.PNNYariguies_22feb2016).
 Se participó junto con la DTCA y DTPA y en INVEMAR en la socialización de los resultados del indicador de Condición-Tendencia de corales y pastos marinos, en dicha reunión además se estableció el plan de trabajo para adelantar las acciones de monitoreo durante el 2016 (8-11mar2016).
 Se realizó una reunión con el IAvH y la DTCA donde se habló de la importancia de las parcelas y se establecieron las posibles fechas para realizar la segunda toma de datos de las parcelas de bosque seco que se han establecido en las AP de la DTAN, se prevé igualmente que cuando se realicen las salidas de campo para el monitoreo se destinen dos días para la capacitación de los funcionarios. Así mismo se habló de la articulación entre PNN e IAvH para adelantar las acciones de monitoreo e investigación priorizadas desde el equipo, frente a lo cual quedamos en que una vez se consolide la propuesta de frailejones y necesidades de apoyo para el monitoreo de parcelas permanentes les informaríamos para coordinar un plan de trabajo (15mar2016) (Ver: 1.1 ListaParBosqueSecoIAvHPNN15mar2016).
 1.2. Administrar y generar reportes de la información de monitoreo cargada en el Sistema de información de monitoreo - SULA 
 Se realizó acompañamientos directos en capacitación en SULA a 3 AP de la DTAM: Churumbelos, La Paya y Chiribiquete.
 Respecto a la subida de nueva información y estructuración de nuevas estructuras de datos desde el nivel central se han realizado las siguientes actividades: 
 • Se han subido 2 nuevas estructuras de Ungulados (cámaras trampa y señales rastro) y la información asociada a estas del PNN Tuparro, con un total de 1559 registros. 
 • Respecto a la temática de recursos hidrobiológicos se realizó la carga de las bases de datos de SIPEIN (captura y esfuerzo, control de la actividad diaria, días efectivos, frecuencia de longitudes y gastos) de 6 áreas protegidas: Tayrona, Flamencos, Isla de Salamanca, Corales del Rosario Sector San Bernardo, Corales del Rosario Sector Rosario, Providencia, Utria. Para un total de 245.449 registros, cada lote de datos ha sido validado y está en proceso la elaboración el metadato en Geonetwork. Se han elaborado los metadatos en Geonetwork para las áreas protegidas Tayrona y Flamencos.
 • Se trabajó en la temática de línea base, con dos estructuras línea base fauna y flora. Esta se encuentra en revisión por diferentes profesionales del Nivel Central.
 • Se consolidó la estructura de datos para el monitoreo de clima “llueve no llueve” a través de los reportes de radio, producto de la articulación con las líneas temáticas de cambio climático y recurso hídrico.
 Se realizaron varias actividades de articulación:
 • Planificación SULA 2016 en base a trabajo realizado en 2015 y temas pendientes.
 • Plan de trabajo con Invemar para interoperabilidad entre los sistemas de información SULA y SIAM.
 • Con representantes de ebird, nos socialización la plataforma ebird.org/ebird y uso de esta como fuente de información en aves por personas que generan información gratis como aficionados observadores de aves con datos continuos para construir listas taxonómicas de aves en PNN con ecoturismo. 
 • Con el SIB sobre IPT: Se realizó capacitación por parte del SIB para subir el listado de aves de Chingaza que se va a publicar por la revista Biota. Sin embargo no se ha podido debido a errores que hay con el IPT de PNN en este momento escaló a nivel mundial y se está realizando la depuración de la información para volver a cargar el IPT de PNN.
 • Se reportan varios errores en el funcionamiento de la herramienta.
 • Se responden a requerimientos de información por DT Pacífico y Funcionario que trabaja en listados de aves a nivel del sistema.
 1.3. Realizar seguimiento a la formulación e implementación de los programas de monitoreo de las AP
 Se realizó la revisión y aprobación de programas de monitoreo y portafolios investigación de las AP:
 Se realizó la revisión de los programas de monitoreo:
 § PNN Gorgona. 15 feb 2016
 § PNN Serranía de Los Churumbelos Auka Wasi. 15 feb 2016
 § PNN Cueva de Los Guacharos. 12 marzo 2016
 Se aprobó el programa de monitoreo de: 
 § PNN Tamá. 22 feb 2016 
 Se realizó la revisión de los portafolios de proyectos de investigación:
 PNN El Cocuy. 16 marzo 2016
 Se realizó una reunión con la profesional de monitoreo de la DTAM para revisar el estado de avance de los programas de monitoreo, dado que ella debe entregar el cargo. Fecha: 3 feb 2016 (Ver: 1.3 Lista.DTAMAvaPoMoni3feb2016).
 Se realizó una reunión con el PNN El Cocuy para realizar la revisión de ajustes realizados al programa de monitoreo y el portafolio de investigación de acuerdo con lo sugerido en la revisión del SGM-GPM. Entre los compromisos quedaron organizar una reunión para trabajar en las estructuras de datos para los monitoreos de clima, así como desde la SGM-GPM trabajar para que los indicadores de monitoreo de frailejones puedan ser visualizados en SULA pues ya desde el AP se cargaron los datos (Ver: 1.1 ListaRevProMoniPorInvePNNCocuy_mar2016).</t>
  </si>
  <si>
    <t>Que las amenazas que ejercen las especies invasoras sobre los VOC aumenten o se agraven.</t>
  </si>
  <si>
    <t>No hay control efectivo de las especies invasoras, lo que genera su aumento y por lo tanto las amenazas (depredación, desplazamiento, extirpación, transmision de enfermedades) aumenten.</t>
  </si>
  <si>
    <t xml:space="preserve">Falta de control efectivo para el manejo de las especies invasoras en las Aréas Protegidas. 
2. Falta capacitación y sensibilización </t>
  </si>
  <si>
    <t>Depredación, desplazamiento, extirpación, transmision de enfermedades, que podrian acabar con los VOC.</t>
  </si>
  <si>
    <t>Se estan implementando acciones de manejo y control para las especies (matandrea y pez león)</t>
  </si>
  <si>
    <t>1. 1 Continuar con la implementación de los  los planes de acción para las especies priorizadas (pez león y matandrea). (25%)
1.2. Diseñar planes de acciones para otras especies invasoras priorizadas. (25%)
2. Desarrollar estrategias de educación, divulgación, prevención, vigilancia y control(50%)</t>
  </si>
  <si>
    <t>1.1.  Pez león y Matandrea
Corales de profundidad (Evid. Anexo 1. Informe trimestral con actores y Correo respuesta pez león desde NC) 
- Investigación y monitoreo: Na hay avances, debido a que no ha sido posible entrar al área por fuertes condiciones climáticas que han permanecido desde el mes de diciembre 2015. Adicionalmente, durante este tiempo, tampoco se ha contado con embarcación marítima. No obstante lo anterior, sí se resalta que ya se cuenta con información adicional sobre otros sectores del PNNCPR donde se ha evidenciado la presencia de la especie invasora. Además, también se cuenta con información preliminar de análisis y procesamiento de muestras que se recolectaron en 2015 con apoyo de la Universidad Jorge Tadeo Lozano y la Universidad de Cartagena.
- Gestión Interinstitucional: Se viene avanzando en el relacionamiento con la Universidad Jorge Tadeo Lozano y la Universidad de Cartagena para la generación de nuevo conocimineto. Asimismo, se adelantan conversaciones con la EPA Cartagena, para colaborar en un plan de acción DISTRITAL para prevención y control del pez león.
- Desde NC se respondió al correo enviado por el profesional del AP, para el abordaje de la problemática de pez león. Se envio el plan nacional para el manejo de esta especie invasora y se contactó con el profesional de la DTCA para que se inicie el planteamiento de la propuesta de ajuste al diagnóstico y al plan nacional, ya que se evidencia que el pez león está alcanzando profundidades mayores a las consideradas en el plan nacional actual.
Old providence (Evid. Anexo 17).
Dos (2) salidas de captura y control del pez león en las que se reportó en la base de datos respectiva la captura de 19 individuos de esta especie.
Tayrona  (Evid. Carpeta Plan de acción Tayrona y capturas 1 trim 2016)
Plan de acción para pez león ajustado al PNN Tayrona y Cinco (5) jornadas de buceo para captura y control de pez león en las que no se encontraron individuos de esta especie.
Otun Quimbaya (Evid. Anexo 1 informe trimestral restauración)
En el SFF Otun existen aproximadamente 27 especies de flora invasoras (incluye especies de pastos gramíneas y leguminosas), entre ellas la matandrea. Se adelantan actividades de restauración en 1.2 hectareas afectadas por especies invasoras, como parte de las acciones para el control de estas (incluidas en el proyecto de MINAMBIENTE)
2.  Otras invasoras
Isla la Corota (Evid. Carpeta Corota proyecto crocosmia)
El área protegida ha adelantado la el diagnóstico de la presencia de Crocosmia (se tiene georreferenciado) y formulación de un plan para la erradicación de esta especie invasora. Se espera adelantar acciones en el transcurso del 2016.</t>
  </si>
  <si>
    <t xml:space="preserve">Que ante una situacion de emerrgencia por desastres naturales o incendios forestales, el personal de las áeas no sigan las acciones definidas en los planes de emergencia y contingencia </t>
  </si>
  <si>
    <t>Que las áreas no apliquen los planes de emergencia y contingencia para desastres naturales e incendios forestales,  aprobados por la oficina de Gestion del Riesgo</t>
  </si>
  <si>
    <t xml:space="preserve">1. Falta de estructuracion  del Plan de Emergencia y Contingencias por desastres naturales e incendsios forestales  en las áreas protegidas.
2. Desconocimiento de los protocolos de actuación ante una situacion de emergencia, como primer respondiente. 
3 . Falta de articulacion de las áreas protegidas y direcciones territoriales con las instancias territoriales de la gestión de riesgo de desastres. </t>
  </si>
  <si>
    <t>Que ante una emergencia generada por un fenómeno natural se vean afectados los VOCs de las aéreas y la integridad del personal que trabaje en ella, por el desconocimiento de un plan de emergencia y contingencia ante la ocurrencia del evento.</t>
  </si>
  <si>
    <t>Estrategico</t>
  </si>
  <si>
    <t xml:space="preserve">Oficina de Gestión del Riesgo </t>
  </si>
  <si>
    <t>1. Realizar capacitaciones en estructuración y actualización de  Planes de Emergencia y Contingencia de desastres naturales e incendios forestales.
2. DEfinición de una guia metodologica para la estructuración de Planes de Emergencia y Contigencia.
2. Realizar socializaciones de los Protocolos de actuación ante diferentes eventos. 
3. Realizar socializaciones del procedimiento de gestión del riesgo de desastres.
4. Ejecutar el total de los planes de trabajo de los convenios vigentes para la prevención y atención de situaciones de emergencia por fenómenos naturales o incendios forestales</t>
  </si>
  <si>
    <t>1. Realizar 2 capacitaciones en estructuración y actualización de  Planes de Emergencia y Contingencia de desastres naturales e incendios forestales. (20%)
2. Definición de una guia metodologica para la estructuración de Planes de Emergencia y Contigencia. (20%)
3. Realizar 2 socializaciones de los Protocolos de actuación ante diferentes eventos. (20%)
4. Realizar 2 socializaciones del procedimiento de gestión del riesgo de desastres. (20%)
5. Ejecutar el total de los planes de trabajo de los convenios vigentes para la prevención y atención de situaciones de emergencia por fenómenos naturales o incendios forestales (20%)</t>
  </si>
  <si>
    <t>Oficina de Gestión del Riesgo</t>
  </si>
  <si>
    <t>1) En este cuatrimestre no se han realizado capacitaciones para capacitaciones en estructuración y actualización de  Planes de Emergencia y Contingencia de desastres naturales e incendios forestales. Mas sin embargo se están estableciendo cronogramas para capacitar a las territoriales en la que para el mes de mayo se coordina capacitar a la Dirección Territorial Amazonia.  0%
2) Se definió una guía metodológica para la Formulación de Planes de Emergencia y Contingencia por Desastres Naturales
20%
3) En este cuatrimestre no se han realizado socializaciones de los Protocolos de actuación ante diferentes eventos. Mas sin embargo se están estableciendo cronogramas para capacitar a las territoriales en la que para el mes de mayo se coordina capacitar a la Dirección Territorial Amazonia.  0%
4) En este cuatrimestre no se han realizado socializaciones del procedimiento de gestión del riesgo de desastres. Mas sin embargo se están estableciendo cronogramas para capacitar a las territoriales en la que para el mes de mayo se coordina capacitar a la Dirección Territorial Amazonia.  0%
5) Para el presente trimestre se adelanta la consolidación de los estudios previos dentro del proceso para la contratación  de prestación de servicios de la Fundación Herpentario de Colombia  para la ejecución de talleres en prevención y atención de accidentes ofídicos en áreas de Parques Nacionales Naturales.
20%</t>
  </si>
  <si>
    <t>Aumento de las presiones sobre los VOC</t>
  </si>
  <si>
    <t xml:space="preserve">Se entiende como la acciòn de  no prevenir, mitigar y regular efectivamente las presiones sobre los VOC, </t>
  </si>
  <si>
    <t>1- Los lineamientos institucionales no se aplican y se adoptan por  las àreas protegidas y Direccioes Territoriales.
2- La falta de segumiento y acompañamiento por parte del nivel central sobre la aplicabilidad al procedimiento de Prevenci'on, Vigilancia y Control por parte de las  AP.</t>
  </si>
  <si>
    <t>Perdidad de biodiversidad y servicios ecosistemicos 
Falta de gobernabilidad</t>
  </si>
  <si>
    <t>Informe de gestión trimestral enviado por las areas protegidas y las territoriales.</t>
  </si>
  <si>
    <t>1. Realizar acompañamiento y seguimiento en la aplicaciòn de los lineamientos por parte de todos los niveles de gestión. (50%)
2. Realizar seguimiento a la participación y a los  planes de trabajo definidos en las diferentes instancias.  (50%)</t>
  </si>
  <si>
    <t>1. En el primer trimestre del 2016, se realizó un taller el 9 al 11 de marzo, en donde se socializó el lineamiento institucional de PVC y se recibieron aportes de los participantes, que en este caso fueron profesionales de las seis (6) direcciones territoriales, el linemiento viene en ajustes incorporando los temas de autoridad ambiental en areas con traslape y uso ocupación y tenencia. 
 Con el fin de dar mayor claridad en la institución sobre lo que es Autoridad Ambiental, se viene construyendo de manera participativa entre los tres niveles de gestión un mapa gráfico de autoridad ambiental, a la fecha se han realizado tres talleres con el acompañamiento de la oficina de comunicación y educacion ambiental. Un primer taller con los profesionales del grupo de Tramites y Evaluación Ambiental, otro con las diferentes dependencias del nivel central y otro con la particpación de profesionales de las seis direcciones territroiales. 
 2.Con el proposito de que las areas protegidas tengan mayor claridad sobre la aplicabilidad del lineamiento institucional de PVC se genero una gúia para que elaboren sus protocolos de prevención, vigilancia y control, este contiene identificadas las presiones, establece estrategias para su mitigación e indicadores que permitan monitoreas las presiones. 
 Este año se establecio un plan de trabajo con WCS para apoyo en la implementación de la plataforma SICO SMART y un plan de trabajo para el convenio 002 de 2014, se adjunta adelantos.</t>
  </si>
  <si>
    <t>Deficiencia en la formulación de los instrumentos de planeación  en torno a los  objetivos y metas institucionales que permiten dar cumplimiento a la misión de la entidad.</t>
  </si>
  <si>
    <t>Se entiende como la necesidad de establecer sinergías planificadoras entre los tres niveles de decisión institucional con los diferentes entornos nacionales, departamentales, y locales para la formulación, ejecución y gestión de los planes, programas y proyectos en el marco de las políticas de la entidad</t>
  </si>
  <si>
    <t>.  Desarticulación de los niveles de decisión para la formulación y ejecución de planes, programas y proyectos en concordancia con las instancias nacionales, departamentales, locales y regionales en coherencia con las políticas institucionales</t>
  </si>
  <si>
    <t>Disminución de las sinergías con los diferentes actores locales, regionales que redundan en multiplicidad y desgaste de acciones tendientes al manejo efectivo de las acciones del parque.
Limitaciones a la gestión de recursos con actores cooperantes (privados y gubernamentales)</t>
  </si>
  <si>
    <t>Trabajo con las comunidades locales para dar cumplimiento con la normatividad ambiental y legitimar el área protegida.</t>
  </si>
  <si>
    <t xml:space="preserve">
1. Adopción de  Plan de Manejo a través de  instrumentos de planificación y gestión de proyectos a nivel regional y local. (100%)                             </t>
  </si>
  <si>
    <t xml:space="preserve">Se adelantan Proyectos de Saneamiento Predial :
Prpoyecto Sur -  Gibraltar  y el Proyecto Oripaya Ecopetrol </t>
  </si>
  <si>
    <t>Se entiende como el mecanismo de articulación y concertación que debe prevalecer en la formulación, ejecución, seguimiento y evaluación de las acciones institucionales con aplicación al área protegida en el marco de las diferentes políticas e instrumentos de planes, programas y proyectos con las diferentes partes involucradas que intervienen en la conservación y preservación de los recursos del PNN SYA</t>
  </si>
  <si>
    <t>1.Desarticulación de los niveles de decisión para la formulación y ejecución de planes, programas y proyectos en concordancia con las instancias nacionales, departamentales, locales y regionales en coherencia con las políticas institucionales
2. Falta de interés o desconocimiento por parte de los actores de las estrategías implementadas por el parque y la entidad a través de los instrumentos de planificación interna (como el plan de manejo del área)</t>
  </si>
  <si>
    <t>Realización de comités técnicos de orden local y territorial.</t>
  </si>
  <si>
    <t>1. Revision y actualizacion del plan de manejo del PNN Yariguies (50%)
2.1. Participación en la formulación y/o ajuste de planes de desarrollo (municipales, departamentales, POMCH´s, CAM´s) y PBOT o EOT. (25%)
2.2. Solicitar el estado de las actualizaciones de los esquemas de ordenamiento para conocer la forma de inclusión del AP como determinante ambiental. (25%)</t>
  </si>
  <si>
    <t>1.  Se actualiza el capitulo de Valores objeto de conservación por parte del equipo del PNN SYA en los primeros meses del 2016 que se presenta como evidencia en la evaluación de gestión del AP del mes de febrero del presente año
Anexo:  Capítulo OC y VOC actualizado.
2.  No se presenta avance para el período se está a la espera que los municipios del área de influencia del PNN SYA, inicien con las mesas de trabajo para  el ajuste de sus EOT.</t>
  </si>
  <si>
    <t>1.Desarticulación de los niveles de decisión para la formulación y ejecución de planes, programas y proyectos en concordancia con las instancias nacionales, departamentales, locales y regionales en coherencia con las políticas institucionales.
2.Estimación no adecuada de planes, programas y proyectos para la ejecución de los recursos técnicos, logísticos, y financieros.
3. El no cumplimiento normativo dispuesto para la administración y manejo de los planes, programas y proyectos del área protegida respecto de los actores involucrados para la gestión  del parque</t>
  </si>
  <si>
    <t>Disminución de las sinergías con los diferentes actores locales, regionales que redundan en multiplicidad y desgaste de acciones tendientes al manejo efectivo de las acciones del parque.
Limitaciones a la gestión de recursos con actores cooperantes (privados y gubernamentales)</t>
  </si>
  <si>
    <t>plan de manejo del área</t>
  </si>
  <si>
    <t>1,Impulsar las reuniones o mesas de trabajo con los tres niveles de la entidad asi como con entidades involucradas (40%)
2. Ajustar el Plan de Manejo del área protegida con la participación de actores involucrados (60%)</t>
  </si>
  <si>
    <t xml:space="preserve">48.1. Reunión con Fedecacao y el PNN Catatumbo Bari para formalizar  el proyecyo de Producción  de cacao.  Evidencia: Lista de  asistencia
48.1 Reunión con el cabildo ÑATUBAIYIBARI  y PNN CATATUMBO VARI con el fin dte realizar mesa de Trabajo y abordar el tema de abordar  el tema de consulta previa.  Evidencia:   Lista de asistencia   
48.2 Reunión con represenbtantes del Concejo Autonomi BARICHARIBIA con el proposito de realizar ajustes al Plan de Manejoi del PNN CATATUMBO BARI.   Evidencia : Lista de asistencia. </t>
  </si>
  <si>
    <t xml:space="preserve">Que el nuevo plan estratégico no defina de manera eficiente los objetivos y que las metas no se formulen de acuerdo con la realidad institucional inmersa en los planes de manejo y los planes estratégicos territoriales y los compromisos adquiridos a través del Plan Nacional de Desrrollo.
 </t>
  </si>
  <si>
    <t>1. Falta de verificación de la articulación de los instrumentos de planeación.
2. Falta de una construcción colectiva y concertada de la planeación estratégica de la entidad a partir de la  revisión de  los diagnósiticos y el análisis de la entidad</t>
  </si>
  <si>
    <t>Incumplimiento de la misión institucional</t>
  </si>
  <si>
    <t>Generación de directrices y acompañamiento para garantizar la articulación de las diferentes herramientas de Planeación de la Entidad. 
Orientación y formulación de  indicadores para el seguimento y evaluación de la gestión institucional.</t>
  </si>
  <si>
    <t>1. Actualizar el Plan de Acción Institucional de manera colectiva y participativa de acuerdo a las prioridades establecidas en el plan de manejo y el PET  (50%)
2. Verificar la ariticulación de metas, indicadores entre los  planes de manejo, el PET y el PAI 30%)
2.1 Generar apropiación del Plan de Acción Institucional enlos tres niveles de gestión (20%)</t>
  </si>
  <si>
    <t xml:space="preserve">Jefe Oficina Asesora de Planeación </t>
  </si>
  <si>
    <t>1.   En el mes de marzo se finalizó la primera etapa del ejercicio de actualización del PAI, que corresponde a la Evaluación, donde se realizó el análisis de información recopilada de las diferentes dependencias y la presentación a la dirección General de los resultados obtenidos. Con este producto se cumple con lo dispuesto en la Resolución 208 de 2011 donde se aprueba y adopta el PAI vigencia 2011-2019, que establece que la Evaluación y balance del instrumento se debe realizar en el cuarto año de ejecución.  (Ver Anexo 1. Evaluación PAI, Anexo 2. Listado de asistencia plan de trabajo ICCF-PNN. Anexo 3. Presentación Dirección General.) En este sentido, el proceso continua con la elaboración de la metodologia de Reformulación del PAI  de forma que participen todos los niveles de gesttión. (% avance 10%)
2. No se presenta avance para el periodo teniendo en cuenta que la articulación de metas, indicadores, planes de manejo, PET,  harán parte de la reformulación del PAI (%avance 0%)
2.1  No se presenta avance para el peridod teniendo en cuenta que esta acción se implementará una vez se adopte el PAI (% avance 0%)</t>
  </si>
  <si>
    <t>Suministrar información errada, incompleta y desactualizada a los entes de control y otras entidades que lo soliciten</t>
  </si>
  <si>
    <t>Una de las funciones de la Oficina Asesora de Planeación establecida en el decreto 3572 del 27 de septiembre de 2011, es "Elaborar, consolidar  y presentar los informes requeridos por organismos del Estado y demas agentes externos",  su incumplimiento puede generar hallazgos disciplinarios, administistrativos y fiscales; así mismo puede originar inconsistencias en los diferentes sistemas de reporte a la gestión.</t>
  </si>
  <si>
    <t>1. No se cuenta con un aplicativo para el seguimiento a la gestión institucional que facilite consolidar la información de la entidad y que sirva para la toma de decisiones y para los reportes que se requieran tanto a nivel interno como externo. 
2. Falta de apropiación de las directirces de seguimiento a los instrumentos de planeación  por parte de los líderes de dependencia para la generación de reportes completos, actualizados,  contextualizados, oportunos y coherentes</t>
  </si>
  <si>
    <t xml:space="preserve">Investigaciones de los diferentes organos de control 
Tomar decisiones equiovadas e inoportunas </t>
  </si>
  <si>
    <t>Retroalimentación de los  reportes de gestión generados por las diferentes unidades de decisición. 
Verificación manual en la cual se contrasta la información suminitrada en cada uno de los periodos (trimestral, semestral).
Solicitud de evidencias que soporten la gestión en caso de que se requiera</t>
  </si>
  <si>
    <t>1. Gestionar ante los organismos de cooperación la financiación de un aplicativo para el seguimiento . 
2. Realizar acompañamiento para generar apropiación de las directirces de seguimiento a los instrumentos de planeación con los enlaces de planeación de las diferentes unidades de decisión para su replica con los líderes de dependencia.</t>
  </si>
  <si>
    <t xml:space="preserve">1. El sistema de informaicón de planeación de la entidad se encuentra en proceso de contratación y esta siendo financiado por el proyecto de KFW,  este proceso se esta haciendo a través de licitación pública y se extendío por 4 semanas mas, asi que se espera que para finales del mes de mayo o principios de junio se haya adjudicado el contrato a la empresa  que se encargara de desarrollar el aplicativo. Ver link:http://patrimonionatural.org.co/site/convocatorias.php. LICITACIÓN NO 003 SERVICIOS DE CONSULTORIA IMPLEMENTACIÓN DE LA HERRAMIENTA DEL PLAN DE ACCIÓN INSTITUCIONAL - PAI.
2. En el Mes de marzo se realizó el I Encuentro de planeacion del 2016, en el cual se presentaron los diferetentes temas que se lideran desde la OAP y se dieron las directrices para el seguimiento estratégico al POA de 2016, asi mimso durante la semana de reporte se hizo un acompañamiento a cada enlace de planeación con el fin de fortalecer el ejercicio y de que se implementaran los lineamientos establecidos. Se relaciona los memorando enviados a la dependencias de la entidad. 20161400002013, 20161400002023, 20161400002033, 20161400002043, 20161400002053, 20161400002063, 20161400002143, 20161400002163, 20161400002213, 20161400002223, 20161400002203.
(Anexo 1.  Presentación realizada en el encuentro de planeacion. Anexo 2. Listado de Asistencia) </t>
  </si>
  <si>
    <t>Que ante una situación de riesgo el personal de las Áreas protegidas no sigan los protocolos definidos.</t>
  </si>
  <si>
    <t xml:space="preserve">Que las áreas no apliquen los planes de contingencia  aprobados por la oficina de Gestion del Riesgo y protocolos de seguridad definidos ante una situacion de riesgo publico.  </t>
  </si>
  <si>
    <t>1. Falta de estructuracion  del Plan de Contingencia en las áreas protegidas.
2. Desconocimiento del protocolo de actitud y comportamiento.
3 . Falta de articulacion de las áreas protegidas y direcciones territoriales con las autoridades competentes.</t>
  </si>
  <si>
    <t xml:space="preserve">Que ante una situación de riesgo público en un Parque Nacional Natural el personal de las áreas sufra alguna lesión o pérdida de la vida, por el desconocimiento de los protocolos de seguridad ante estos eventos.  </t>
  </si>
  <si>
    <t>1. Realizar capacitaciones en estructuración de Planes de Contingencia en Riesgo Publico. 
2. Realizar socializaciones de protocolo de actitud y comportamiento.
3. Socializar el procedimiento de Gestión del Riesgo Publico.
4. Ejecutar el total de los planes de trabajo de los convenios vigentes para la prevención y atención de situaciones de riesgo
5. Coordinar  de manera interinstitucional  acciones operativas para la prevención o atención de situaciones de riesgo.</t>
  </si>
  <si>
    <t>1. Realizar 1 capacitaciones en estructuración de Planes de Contingencia en Riesgo Publico. (25%)
2. Realizar 2 socializaciones de protocolo de actitud y comportamiento. (25%)
3. Socializar el procedimiento de Gestión del Riesgo Publico. (25%)
4. Ejecutar el total de los planes de trabajo de los convenios vigentes para la prevención y atención de situaciones de riesgo (25%)
5. Coordinar  de manera interinstitucional  2 acciones operativas para la prevención o atención de situaciones de riesgo. (25%)</t>
  </si>
  <si>
    <t>1.) Para el presente trimestre no se ha realizado capacitaciones para la elaboración de Planes de contingencia de Riesgo Publico.
Se tiene consolidados un total 58 correspondiente al 98,30% de las áreas protegidas con talleres dictados para la construcción e implementación de planes de contingencia de riesgo publico quedando pendiente el taller para el Parque Nacional Natural Bahía Portete el cual está en programación el cual no se ha realizado por tratarse de una nueva área que no cuanta con el personal para realizar dicho taller. 0%   
2) En este cuatrimestre no se realizaron socializaciones de protocolo de actitud y comportamiento ante situaciones de riesgo publico 0%
3) En este cuatrimestre no se realizaron socializaciones procedimiento de Gestión del Riesgo Publico 0%
4)  Para el presente trimestre se adelantan los estudios previos para la suscripción de los nuevos convenios de trabajo que aportaran al cumplimiento de los objetivos y las metas de Parques Nacionales Naturales desde la Oficina de Gestión del Riesgo. Los convenios a suscribir son:
 Convenio Interadministrativo para celebrar entre Parques Nacionales Naturales y la Unidad Nacional de Protección.
 Convenio Interadministrativo para celebrar entre Parques Nacionales Naturales y el Departamento para la Acción Integral Contra Minas Antipersonas.
Convenio Interadministrativo entre Parques Nacionales Naturales y La Unidad Nacional de Protección. 
Avances. 
Se hizo seguimiento a la reevaluación del riesgo del Señor John Jairo Restrepo Salazar ante la Unidad Nacional de Protección (UNP), quien a fecha 31 dic de 2015 cumplió un año con esquema de protección, y se prorrogo hasta el 31 de marzo de 2016, en espera de que se pronuncie la UNP por  nuevos eventos de amenazas.
También se hizo seguimiento al caso del Señor Daniel Agudelo Osorio, a quien se está esperando que la UNP se pronuncie en la evaluación del riesgo, en este trimestre se presentaron nuevas amenazas las cuales tuvo conocimiento la OGR.
20%
Operativos.
Se adelanta en compañía de la asesora de la Dirección General de Parques Nacionales Naturales Elssyye Morales de Alcalá, la coordinación para la inclusión de los Parques Nacionales Naturales afectados por cultivos ilícitos en la programación para la erradicación manual forzosa de dichos cultivos, dichas coordinaciones se realizan con las autoridades competentes en la mesa de Puesto de Mando Coordinación y Seguimiento para la Erradicación de Cultivos Ilícitos.
Para el presente trimestre se han erradicado manualmente 202,84 hectáreas de cultivos ilícitos en los siguientes Parques Nacionales Naturales:
Cordillera de los Picachos 2
Nukak 34,04
Paramillo 10,8
Sierra de la Macarena 81,2
Tinigua  70,5
Yariguies 4,3
Total 202,84
 20%</t>
  </si>
  <si>
    <t>El tiempo en resolver algunas solicitudes de registro de Reservas Naturales de la Sociedad Civil, se exceda a lo ordenado por la norma</t>
  </si>
  <si>
    <t>De acuerdo al contenido del artículo 7 del Decreto reglamentario 1996 de 1999 ..."se enviará aviso del inicio del trámite para el registro de una Reserva Natural de la
Sociedad Civil, a las Alcaldías y a las Corporaciones Autónomas Regionales o de Desarrollo Sostenible con jurisdicción en el área. Dichos avisos serán colocados en sitio visible en las Secretarías respectivas durante el término de diez (10) días hábiles". Además solicitar a la autoridad ambiental con jurisdicción en la zona, la visita técnica al predio y emitir el repsectivo informe técnico.</t>
  </si>
  <si>
    <t>. La contuinuidad del trámite depende de la respuesta de entidades externas. De acuerdo a lo anterior en el transcurso del trámite se depende de entidades externas como  Alcaldías, Coprporaciones Autónomas Regionales, lo que en la mayoria de ocasiones impide cumplir con los tiempos de respuesta de la solicitud.</t>
  </si>
  <si>
    <t>Incumplimiento de los tiempos estipulados en el Decreto reglamentario 1996 de 1999</t>
  </si>
  <si>
    <t xml:space="preserve">SGM-Grupo de Trámites y Evaluación Ambiental </t>
  </si>
  <si>
    <t xml:space="preserve">El procedimiento del trámite con tiempos internos.
 Aplicación de la ficha de criterios para el tratamiento  del servicio no conforme, para el trámite de registro de RNSC
Formato de seguimiento al cumplimiento de los tiempos del procedimiento.  </t>
  </si>
  <si>
    <t>Realizar seguimiento y acompañamiento a las  actuaciones de las Corporaciones Autónomas Regionales, alcaldias y personerias municipales, a fin de reducir los tiempos y poder resolver las solicitudes en los tiempos del procedimiento respectivo.(50%)
1,2 Revisión de los insumos entregados por el solicitante en fase de evaluación y determinar con celeridad   respuesta de fondo al usuario.(50%)</t>
  </si>
  <si>
    <t>SGM -  Coordinador(a) GTA</t>
  </si>
  <si>
    <t>Se continua con las acciones informadas en el reporte anterior:
Para ejercer mayor control  en el cumplimiento de los tiempos del trámite de registro de Reservas Naturales de la Sociedads Civil, cuyo procedimiento es: AMSPNN_PR_05 - V3, en cada expediente, en la contraportada se adhiere el formato AMSPNN_FO_49, para realizar el seguimiento a las actividades cumplidas dentro del procedimiento, fechas, responsables y cumplimiento de los tiempos, responsables. Adjunto Fotografía de un expediente  con el citado formato adherido a la contraportada del mismo como evidencia y base de datos del trámites de RNSC, actualizada.
Se ha programado para el día 25 de abril de 2016, la revisión de expedientes dentro del Procerdimiento de Control al Producto y/o Servicio No Conforme</t>
  </si>
  <si>
    <t xml:space="preserve">El tramite de las investigaciones sancionatorias y la ejecución de las sanciones impuestas, se prolongen mas del tiempo estipulado en las normas procedimientales. </t>
  </si>
  <si>
    <t xml:space="preserve">Se prolongan los tiempos por las dificultades en la identificacion del presunto infractor, en la notificacion de las decisiones que se profieren en las instancias respectivas, por inconsistencias encontradas en informes técnicos que ameritan repetir visitas o revalidar información técnica relevante, falta de claridad en responsables de custodia y  disposición preventiva y definitiva de elementos decomisados. Que los recursos de via gubernativa se resuelvan fuera del termino concedido en el articulo 52 del CPACA y se puedan generar eventuales investigaciones. </t>
  </si>
  <si>
    <t>. No resolver los recursos a tiempo para las investigaciones que se adelantan en primera instancia, los recursos resueltos en segunda instancia por el GTEA y el seguimiento de las sanciones impuestas  por SGM que debe realizar el GTEA. 
2. No contar con los recursos presupuestales  para ejecutar oportunamente las sanciones impuestas de acuerdo con lo  estanblecidos en la Ley 1333 de 2009.</t>
  </si>
  <si>
    <t xml:space="preserve">Podrá ocasionar la declaratoria de sanciones a la administración tales como la Pérdida de fuerza ejecutoria, prescripciones y caducidades. </t>
  </si>
  <si>
    <t xml:space="preserve">Expedientes
Procedimiento de sancionatorios ambientales </t>
  </si>
  <si>
    <t>1. Aplicar, hacer seguimiento y actualizar cuando se requiera el procedimiento de sancionatorios ambientales y sus respectivos formatos (50%)
2. Realizar cuando se requiera  la solicitud de presupuesto  para la ejecución de las sanciones en el ejercicio de planificación presupuestal que realiza la Subdirección de Gestión y Manejo para la ejecución de sanciones. (50%)</t>
  </si>
  <si>
    <t xml:space="preserve">En lo que ha avanzada de 2016, en ningún Proceso Sancionatorio de carácter ambiental que tiene a su cargo la SGMAP, NO  se ha presentado la necesidad de solicitar presupuesto para  la ejecución de  sanciones; ni se han ejecutado sanciones.
Se adjunta la base de datos de Procesos Sancionatorios de Caracter Ambiental  y el reporte realizado por Rosana Romero, Abogada responsable y verificado por ell Coordinador del GTEA. </t>
  </si>
  <si>
    <t>El flujo de información técnica del tema no fluye entre los niveles de gestión, lo cual limita la disponibilidad en el uso de la misma y dificulta la retroalimentación y el mejoramiento continuo en el tema a nivel institucional.</t>
  </si>
  <si>
    <t>La información técnica que remite el nivel central puede quedar en las DTs y de igual manera la información que remiten las DTs pueden quedar en el nivel central sin que la misma sirva para retroalimentar, analizar y reflexionar sobre estos aportes. A nivel de Parques Nacional se dan situaciones en las cuales los equipos técnicos desconocen la existencia y contenido de las guias e informes generados por el GGIS en los temas del OE1.</t>
  </si>
  <si>
    <t>1. Falta de seguimiento y retroalimentación a la información que se genera en los niveles de gestión institucional.</t>
  </si>
  <si>
    <t>Se presenta desinformacion y se incrementa el trabajo de la entidad por desconocimiento de los avances logrados y de los procesos en marcha.</t>
  </si>
  <si>
    <t>Financieros</t>
  </si>
  <si>
    <t>SGM-Grupo de Gestión e Integración del SINAP.</t>
  </si>
  <si>
    <t>Acompañamiento y capacitaciones al desarrollo de las actividades realizadas en los diferentes niveles de gestión de la entidad.</t>
  </si>
  <si>
    <t>1.1. Continuar con reuniones de coordinación y acompañamiento a profesionales SINAP. (50%)
1.2  Realizar al menos una capacitacion en el marco de un comité técnico de  DT y de manera coordinada con cada DT. (50%)</t>
  </si>
  <si>
    <t>18 de abril del 2016</t>
  </si>
  <si>
    <t>1.1 Se han realizado reuniones de coordinación a acompañamiento alos profesionales SIRPs de las Direcciones Territoriales pacifico, Orinoquia y Andes Nororientales. En proceso de organización reunión virtual con todos los profesionales SIRAP para nivelar conceptos y actualizarlos frenta alos avances alcanzados en este tema.
1.2 No se a realizado la capacitacion en el marco de un Comite Te´cnico territorial, sin embargo en desarrollo de la propuesta de categorias comunitarias se ha venido realizando capacitaciones frente al Decreto 2372 del 2010 y alos conceptos básicos del SINAP.
DTCA: Durante el 1er cutrimestre de la presente vigencia, no se han realizado capacitacion alguna con relacion al tema</t>
  </si>
  <si>
    <t>Coordinar y promover el proceso de identificación y definición de prioridades de conservación ins situ para el SINAP</t>
  </si>
  <si>
    <t>Que se adelanten procesos de ampliación o declaratoria de áreas protegidas que no correspondan a las prioridades de conservación identificadas a escvala nacional.</t>
  </si>
  <si>
    <t xml:space="preserve">Por diferentes razones, es posible que desde las diferentes escalas de gestión se aprueben y se adelanten procesos de declaratoria de nuevas áreas o ampliación de áreas del SPNN en sitios que no hacen parte de las prioridades de conservación del país. </t>
  </si>
  <si>
    <t>1. No se revisan  los documentos tecnicos sobre las  prioridades de conservación in situ definidas para el país.</t>
  </si>
  <si>
    <t>Sobrerepresentación en el SPNN.
Ejecución de recursos sin generar los impactos de gestión que se busca con este programa.</t>
  </si>
  <si>
    <t>Monitoreo permanente de los procesos de declaratoria de áreas protegidas en el SPNN y en la medida de las posibilidades, en el SINAP, de manera que conicidan con las prioridades definidas para el país.</t>
  </si>
  <si>
    <t>1.1  Socializar la información de prioridades de conservacion in situ existente para el país. (50%)
1.2. Revisar los procesos de declaratoria de nuevas áreas, para verificar que hagan parte de las prioridades de conservacion del país. (50%)</t>
  </si>
  <si>
    <t>1.1 Se ha socializado las prioridades de conservacion definidas para el país en el marco de las resoluciones 1628 del 2015 (prioridades nacionales)y la 1814 del 2015 (prioridades regionales) en los espacios internos de parques nacionales. En el marco de las agendas interministeriales no se ha realizado este proceso, debido a que la persona contratada para este propósito renuncio a su contrato y estamos en proceso de la nueva contratación.
1.2 Se hace seguimiento a los avances en los procesos de declaratorias de manera mensual, en la medida que esta corresponde a la meta presidencial de declarar 2.500.000 nuevas hectareas para el SINAP.</t>
  </si>
  <si>
    <t>Que las áreas protegidas del SINAP no logren mejorar el gobierno mediante la participación cualificada de los actores estratégicos.</t>
  </si>
  <si>
    <t>En la actualidad el tema de gobiernabilidad  y participación de actores en las áreas del SPNN debe fortalecerse incluyendo el enfoque de sistema, para que el área vea en la relación con los otros una opción para solucionar algunos de sus problemas de manejo, construyendo y aportando desde el área a las dinamicas del territorio,  que en el mediano y largo plazo le permitirá la viabilidad y sostenibilidad del área y con ella del sistema.</t>
  </si>
  <si>
    <t>1.  Falta cualificar y conocer los actores que deben participar en esos espacios.
2. Falta fortalecer las convocatorias para la participacion de actores en los espacios del SINAP en las escalas de gestión.</t>
  </si>
  <si>
    <t xml:space="preserve">La gestión del área protegida, la DT ,el SPNN y el SINAP se vera afectada en su gobernabilidad y apropiación social. </t>
  </si>
  <si>
    <t>Se realizan analisis de actores a nivel regional y nacional.</t>
  </si>
  <si>
    <t>1. En el marco del plan de manejo se deben cualificar y analizar los actores relacionados con el AP. (50%)
2. Propiciar espacios de participacion de actores estrategicos a nivel de área, DT y a nivel del SINAP. (50%)</t>
  </si>
  <si>
    <t>1. En este período no se ha realizado la revision de este tema. Este trabajo se realizarpá en el 2o trimestre.
2. Los eepacios de participacion del SINAP se encuentran operando. Se han realizado comites técnicos de los SIRAPs Caribe, Pacifico,Macizo Colombiano. Con la DT Amazonia se realizó reunión de seguimiento al convenio suscrito con la CDA. En proceso de preparacion la reunion del CONAP 2016, programad apara el 19 de abril del 2016. 
DTCA: En esta Unidad de decisión se adquirieron los servicios de un profesional mediante CPS 216 cuyo objeto es "Prestación de servicios profesionales y de apoyo a la gestión para la Dirección Territorial Caribe DTCA- en los procesos de declaratoria de las nuevas áreas protegidas para el Sistema de Parques Nacionales Naturales de Colombia priorizadas para la DTCA, Serranía de San Lucas y Serranía del Perijá (Anexo 1)</t>
  </si>
  <si>
    <t xml:space="preserve">No contar con instrumento normativo interno como apoyo en la gestión en  las áreas del Sistema de Parques Nacionales Naturales. </t>
  </si>
  <si>
    <t>Atendiendo la naturaleza de Parques Nacionales, todos los instrumentos normativos tienen un claro fundamento técnico el cual es indispensable para la elaboración oportuna de los instrumentos normativos, al no contar con el fundamento técnico se generan demoras las cuales afectan o inciden en la gestón de la Unidad.</t>
  </si>
  <si>
    <t>No entregar oportunamente el  suministro  técnico  necesario para  la elaboración de los instrumentos normativos en forma oportuna.</t>
  </si>
  <si>
    <t>Pérdida de gobernabilidad de las áreas protegidas y de eficacia en la gestión.</t>
  </si>
  <si>
    <t>Oficina Asesora Jurídica</t>
  </si>
  <si>
    <t xml:space="preserve">Correos electrónico y actas </t>
  </si>
  <si>
    <t>Solicitar de manera oportuna los insumos técnicos a las Subdirecciones, oficinas asesoras y/u otros, según el caso, por correo electrónico y/o memorandos. (100%)</t>
  </si>
  <si>
    <t xml:space="preserve">Jefe Oficina Asesora Jurídica </t>
  </si>
  <si>
    <t>La oficina jurídica está elaborando un Proyecto de resolución por medio del cual se regula la actividad de arriería en el PNN Tayrona. Para ello se solicitó Concepto técnico a la Profesional Ordenamiento Ecoturístico  del Grupo de Planeación y Manejo, Carolina Cubillos Ortiz y el mismo fue enviado por correo electrónico. El 01-04-2016. El documento está en proceso de revisión jurídica y ajustes. ANEXO 1
Está en proyección el documento sobre Acuerdo de voluntades entre PNN y el Cabildo del pueblo Ticuna - PNN Amacayacu y el soporte técnico fue enviado por correo electrónico desde la Dirección territorial Amazonía, el cual se encuentra en revisión por parte de la OAJ. ANEXO 2
Está en estudio la Resolución que exija como requisito de ingreso a los visitantes, un seguro obligatorio de asistencia médica y rescate para los Parques Nacionales Naturales Tayrona y Nevados.  Se solicitó información mediante memorando 20161300000763. ANEXO 3
Está en construcción un instrumento normativo para reglamentar las autorizaciones de obras menores de reparación y mantenimiento en infraestructura destinada a servicios ecoturisticos en el PNN Tayrona. Se solicitó concepto técnico a la SGM- y fue enviado un primer borrador para análisis por la  Subdirección de Gestión y Manejo – Grupo de Trámites y Evaluación Ambiental. ANEXO 4</t>
  </si>
  <si>
    <t xml:space="preserve">Construcción de estrategias especiales de manejo y otros esquemas de relacionamiento con comunidadesétnicas o locales sin lineamientos jurídicos y técnicos. </t>
  </si>
  <si>
    <t>Hace referencia  a que las áreas protegidas no tengan en cuenta los lineamientos técnicos y jurídicos para elaboración y construcción de estrategias especiales de manejo y otros esquemas de relacionamiento o tratamiento de situaciones con comunidades.</t>
  </si>
  <si>
    <t>Falta de socialización en los tres niveles de gestión, de los lineamientos técnicos y jurídicos  para elaboración de estrategías especiales de manejo y otros modelos de relacionamiento.</t>
  </si>
  <si>
    <t>Frenos en los pocesos de relacionamiento y trabajo conjunto o demandas  e investigaciones por parte de los entes de control.</t>
  </si>
  <si>
    <t>Elaboración de conceptos jurídicos basados en juriprudencia, leyes y doctrina</t>
  </si>
  <si>
    <t>Publicar los conceptos en la página WEB de la entidad y socializarlos en los diferentes medios y espacios pertinentes de la entidad (100%)</t>
  </si>
  <si>
    <t xml:space="preserve">Se realizó comité de conceptos el dia 28 de enero de 2016 y el 25 de abril de 2016. Está en proceso de revisión diez conceptos sobre diferentes temas, los cuales vienen siendo objeto de  análisis por parte de la oficina. Cuando sean aprobados se procederá a la publicación y socialización de los mismos-.  </t>
  </si>
  <si>
    <t>Contradicciones en criterios jurídicos y conceptuales y en la participación del proceso de elaboración de conceptos</t>
  </si>
  <si>
    <t>Sin unificación criterios jurídicos para la elaboración de conceptos se incurre en  contradicciones.</t>
  </si>
  <si>
    <t>Falta de estudio y análisis de las normas y/o de los problemas jurídicos en profundidad.</t>
  </si>
  <si>
    <t>Investigaciones por parte de  de los entes de control.</t>
  </si>
  <si>
    <t>Comités de Conceptos de la Oficina Asesora Jurídica</t>
  </si>
  <si>
    <t>si</t>
  </si>
  <si>
    <t>Realizar, Investigaciones estudio, análisis y debates de problemas jurídicos evidenciadaas en las actas de comité de conceptos. (100%)</t>
  </si>
  <si>
    <t>Se realizó comite de conceptos el dia 28 de enero de 2016, analizando aspectos relacionados con la misión institucional y consultas de diferentes dependencias. Anexo 5.     Se anexa listado de asistencia. ANEXO 6</t>
  </si>
  <si>
    <t xml:space="preserve">Incumplimiento en el desarrollo del Plan Anual de Auditorías. </t>
  </si>
  <si>
    <t>Las Unidades de Decisión no presentan adecuadamente los soportes para corroborar los avances en su gestión y el cumplimiento de los requisitos de los usuarios, los legales, intrínsecos e institucionales.
La ubicación de las unidades de decisión en el nivel local, dificulta la revisión integral de sus avances en la gestión.
Los recursos presupuestales no son suficientes para abarcar el 100% de las Áreas Protegidas y Direcciones Territoriales a auditar.</t>
  </si>
  <si>
    <t>1. Limitación de recursos para el desplazamiento a las Unidades de Decisión.  
2. Ausencia de soportes para validar los avances y el cumplimiento de cada uno de los procesos.
3. Ausencia de personal que suministre la información.</t>
  </si>
  <si>
    <t xml:space="preserve">No detección de situaciones misionales y administrativas que afecten la gestión de la entidad. </t>
  </si>
  <si>
    <t>Grupo de Control Interno</t>
  </si>
  <si>
    <t>1. Búsqueda de recursos que apoyen la logística del ejercicio auditor, con otras Unidades de Decisión de los Niveles Central, Territorial y Local.
2. y 3.: Se realiza con antelación un Plan de Auditoría, determinando los alcances de la auditoría el cual es enviado a la Unidad de Decisión a auditar. En este control las Matrices de Auditoría y las Listas de Verificación del Grupo de Control Interno (las cuales son elaboradas por todos los profesionales multidisciplinarios que conforman el mismo), permiten tener un cnocimiento amplio acerca de los temas a auditar (con la aplicación de éstas Matrices y Listas se determina la conformidad de los temas auditados). Por último, se comunica con antelación la programación concertada previamente de las auditorías a las Unidades de Decisión objeto de evaluación.</t>
  </si>
  <si>
    <t>1. Búsqueda de recursos que apoyen la logística del ejercicio auditor, con otras Unidades de Decisión de los Niveles Central, Territorial y Local (50%)
2. y 3.: Se realiza con antelación un Plan de Trabajo, determinando los alcances de la auditoría. En este control las Matrices de Auditoría y las Listas de Verificación del Grupo de Control Interno (las cuales son elaboradas por todos los profesionales multidisciplinarios que conforman el mismo), permiten tener un cnocimiento amplio acerca de los temas a auditar (con la aplicación de éstas Matrices y Listas se determina la conformidad de los temas auditados). Por último, se comunica con antelación la programación concertada previamente de las auditorías a las Unidades de Decisión objeto de evaluación. (50%)</t>
  </si>
  <si>
    <t>Coordinador del Grupo de Control Interno</t>
  </si>
  <si>
    <r>
      <rPr>
        <b/>
        <sz val="11"/>
        <rFont val="Calibri"/>
        <family val="2"/>
      </rPr>
      <t xml:space="preserve">1:  (50%) -  (Anexo No. 1): </t>
    </r>
    <r>
      <rPr>
        <sz val="11"/>
        <color rgb="FF000000"/>
        <rFont val="Calibri"/>
        <family val="2"/>
      </rPr>
      <t xml:space="preserve">Para este cuatrimestre el Grupo solicitó apoyo financiero para asesoría y acompañamiento según los roles enmarcados por Ley, a cada una de las Direcciones Territoriales </t>
    </r>
    <r>
      <rPr>
        <b/>
        <sz val="11"/>
        <rFont val="Calibri"/>
        <family val="2"/>
      </rPr>
      <t>2: (20%) -  (Anexo No. 2)</t>
    </r>
    <r>
      <rPr>
        <sz val="11"/>
        <color rgb="FF000000"/>
        <rFont val="Calibri"/>
        <family val="2"/>
      </rPr>
      <t>: El Grupo de Control Interno elaboró el plan anual de auditoría con su respectivo cronograma; documentos en los que se definen los criterios o componentes básicos que se deben involucrar en las auditorías, se establece la metodología de ejecución, se priorizan los recursos asignados y se definen las fechas de ejecución de los ejercicios.
 Con el fin de realizar la evaluación sistemática, independiente y objetiva a los procedimientos y normatividad vigentes y aplicables a las Unidades de Decisión priorizadas por el Grupo de Control Interno para la vigencia 2016; y con el fin de obtener evidencias de auditoría y de esta forma conceptuar acerca de la implementación y el cumplimiento de los criterios definidos para dichas Unidades, se han efectuado una serie de ejercicios en los cuales se han logrado llevar a cabo los siguientes objetivos específicos: • Verificar el grado de cumplimiento de los procedimientos, políticas y normas aplicables,
• Detectar las debilidades que se presentan en el desarrollo de las funciones propias de cada Unidad auditada, con el fin de que a futuro se adopten posibles soluciones de mejoramiento,
• Realizar observaciones encaminadas al mejoramiento continuo y al cumplimiento de los objetivos institucionales, y
• Promover el adecuado uso y resguardo de los recursos financieros y físicos suministrados.</t>
    </r>
    <r>
      <rPr>
        <b/>
        <sz val="11"/>
        <rFont val="Calibri"/>
        <family val="2"/>
      </rPr>
      <t>3: (10%) -  (Anexo No. 3</t>
    </r>
    <r>
      <rPr>
        <sz val="11"/>
        <color rgb="FF000000"/>
        <rFont val="Calibri"/>
        <family val="2"/>
      </rPr>
      <t>) Dichos ejercicios son (ANEXO No. 3): Grupo de Participación Social, Subdirección de Sostenibilidad y Negocios Ambientales, Oficina de Gestión del Riesgo, Grupo de Asuntos Internacionales y Cooperación, Grupo de Infraestructura, Subdirección Administrativa y Financiera (Viáticos y Gastos de Viaje), Grupo de Comunicaciones y Educación Ambiental, Grupo de Sistemas de Información y Radiocomunicaciones, Especial a la DTPA, Grupo Financiero, Grupo de Control Interno Disciplinario,  Dirección Territorial Andes Occidentales y las Áreas Protegidas Paramillo, Selva de Florencia y Tuparro.</t>
    </r>
  </si>
  <si>
    <t xml:space="preserve">
No contar con información oportuna y veraz de los diferentes niveles de la organización para la labor de divulgación y posicionamiento de la entidad </t>
  </si>
  <si>
    <t>La fuente de la información no la remite a Comunicaciones o no manifiesta su interés en que la información sea divulgada ya sea de manera interna o externa porque no lo considera importante</t>
  </si>
  <si>
    <t>1. Dificultad  para obtener información  por parte de los diferentes niveles de la organización.
2.  Falta de Cultura de la Comunicación.</t>
  </si>
  <si>
    <t>Desinformación por parte del publico externo e interno</t>
  </si>
  <si>
    <t>Grupo de Comunicaciones y Educación ambiental</t>
  </si>
  <si>
    <t xml:space="preserve">Procedimiento comunicaciones y educación ambiental
Formato de solicitud, verificación y entrega de material de comunicaciones </t>
  </si>
  <si>
    <t>1. Definir estrategias que permitan fortalecer los canales de comunicación en los diferentes nives de gestión. (50%)
2. Motivar el conocimiento e  implementación de la estrategia de Comunicación y Educación para la conservación de Parques Nacionales (50%)</t>
  </si>
  <si>
    <t xml:space="preserve">Grupo de Comunicaciones y Educación Ambiental </t>
  </si>
  <si>
    <t xml:space="preserve">- Ya se comenzó a trabajar en una Estrategia de comunicación Interna y sobre la marcha se han seguido adelantando y ajustado las acciones de comunicación interna para apoyar la gestión de las diferentes unidades de decisión.
Anexo 1: Reporte de Correos Masivos Distribuidos y Publicaciones en Cartelera
- Ya está lista la Estrategia de Comununicación y Educación Ambiental  para la Conservación para solicitar su inclusión como documento al Sistema de Gestión de Calidad de la entidad. 
Anexo 2: Estrategia de Comunicación-Educación para la Conservación de la Biodiversidad y la Diversidad Cultural en el Sistema de Parques Nacionales Naturales </t>
  </si>
  <si>
    <t>No garantizar la Sostenibilidad Financiera del Sistema de PNN y del SINAP.</t>
  </si>
  <si>
    <t>Por situaciones distintas  al diseño técnico económico de los instrumentos económicos y financieros ,  estos  no se puedan  implementar  afectando  así la sostenibilidad financiera del sistema de PNN y el SINAP.</t>
  </si>
  <si>
    <t>1. Limitación de asignación de recursos a la Subdirección de Sostenibilidad y Negocios Ambientales para garantizar la Sostenibilidad Financiera del sistema de PNN del SINAP.</t>
  </si>
  <si>
    <t>La no disminición de la brecha Financiera de Parques Nacionales Naturales.</t>
  </si>
  <si>
    <t>Subdirección de Sostenibilidad y Negocios Ambientales.</t>
  </si>
  <si>
    <t>1.Analisis del presupuesto en el ejercicio de planeación financiera, demostrando la necesidad de la implementación de los instrumentos económicos y financieros. Dicho análisis involucra los recursos necesarios para la mencionada implementación (talento humano, gastos de viaje, recursos tecnológicos, etc).</t>
  </si>
  <si>
    <t>1.Analisis del presupuesto en el ejercicio de planeación financiera, demostrando la necesidad de la implementación de los instrumentos económicos y financieros. Dicho análisis involucra los recursos necesarios para la mencionada implementación (talento humano, gastos de viaje, recursos tecnológicos, etc). (100%)</t>
  </si>
  <si>
    <t xml:space="preserve">Se estan  gestionando recursos a traves de alianzas , mecanismos e instrumentos financieros que pemritan garantizar la sostenibilidad Financiera del SPNN; para lo cual se ha relaizado las siguientes acciones:                                                                                                                     1. Implementación cobro tránsito de embarcaciones en áreas marinas (PNN Corales y PNN Tayrona) :Convenio con la DIMAR para la implementacion de este instrumento que permitirà la generacion de recursos propios en PNN                                                                                  2. Diseño cobro por boyas de amarre (PNN Corales y PNN Tayrona)- Actualizar Res. 245 de 2012                                                                                   De igual forma y con le fin de gestionar la implementacion de nuevos instrumentos y mecanismos financieros se ha relaizado; gestión y seguimiento ante el Congreso  de los instrumentos  (Sobretasa del 8% en los peajes en infraestructura de transporte terrestre, transferencias del sector eléctrico, compensación a municipios, tasa por uso de agua - reconocimiento del aporte del recurso hídrico por las APs.
Sobretasa ambiental peaje vía a Playa Blanca (PNN Corales) con la Alcaldía de Cartagena y otros peajes en la región Caribe (Proyecto de Ley – Apoya MADS e ICCF)
Cobro TUA a la CVS de las transferencias sector eléctrico Proyecto Urrá: Se hablo con la CVS para solicitar la informacion sobre la hidroelectruca para calcular la transferencia.                                                                                                                                                                  Durante el primer trimestre se llevó a cabo Presentación de  Proyectos de Ley para los 4 instrumentos económicos priorizados: se tiene previsto realizar la presentación de los  4 instrumentos priorizados  en la reunión  con la Comisión Quinta del Congreso en la primera semana de abril.
                                                                                                                                                                                                      Asi mismo se han realizado gestiones  para la implementacion de proyectos de compensaciones                                                      1.        Socializar la propuesta de ruta crítica para la construcción de portafolio de prioridades de gestión de PNNC, EN EL MARCO DE LAS COMPENSACIONES AMBIENTALES, con las diferencias dependencias de Parques de nivel nacional y territorial, que permita su retroalimentación y ajuste: Se ha avanzado en la socialización de la ruta crítica para la construcción de portafolios ara compensaciones con las siguientes dependencias:
Oficina de planeación
Oficina de Cooperación
Oficina Jurídica
Grupo Planes de Manejo – SGM
2. Liderar  la implementación de la ruta para la construcción de portafolios de prioridades de gestión de PNNC, en marco de las compensaciones ambientales a través de planes de trabajo con las direcciones territoriales y la subdirección de gestión y manejo: por construir plan de trabajo con DT.                                                                                                                                                            3.        Portafolio de proyectos  elaborado (Proyectos que  tienen compensaciones por ejecutar  y nuevos proyectos licenciables en los sectores infraestructura-Vías, energético, minero e hidrocarburos, en coordinación con las respectivas DTs  (Prioridades: sectores Caribe; y Tolima y Huila):  Proyecto 1 en ajuste: Ecopetrol- Cenit                                                                                                              </t>
  </si>
  <si>
    <t>Que la perdida gradual de los beneficios ecosistemicos  afecten sensiblemente los VOC (hidricos)</t>
  </si>
  <si>
    <t xml:space="preserve">La poblacion distribuida alrededor del AP  se beneficia del agua; al haber una Perdida sensible del recurso. </t>
  </si>
  <si>
    <t xml:space="preserve">La vulnerabilidad y variabilidad a cambios climaticos en el territorio e incredulidad y desinformacion de la poblacion rural </t>
  </si>
  <si>
    <t xml:space="preserve">Disminucion del caudal de las fuentes hidricas
Impactos sobre la flora y fauna
Desecación de humedales 
Impacto serio en la provision de agua para el consumo humano y para uso agropecuario. </t>
  </si>
  <si>
    <t>SFF Iguaque</t>
  </si>
  <si>
    <t>Se sensibilizan a las comunidades en adopción de medidas que redunden en la mitigacion del impacto sobre  los VOC (Hidricos)</t>
  </si>
  <si>
    <t>1. Continuar con la Participacion de manera activa en todos espacios y mesas de trabajo relacoonados con cambio climatico y que contribuyan al ordenamiento del recurso hídrico de la AP. (100%)</t>
  </si>
  <si>
    <t>Se remitió a la coordinadora del proyecto de KFW los términos de referencia para las observaciones al contrato del profesional de apoyo del tema de RH y los TDR para adquirir equipos requeridos con la asesoria del especialista temático de la DTAN para el monitoreo de RH.
Como insumos del monitore del RH se continuan realizando los aforos en las microcuencas priorizadas, se han hecho 11 aforos para Q. Mamarramos, R. Cane, Lagunas Ojo de Agua y Carrizal.
Taller de RH realizado por el temático de la DTAN con fines de realizar el diseño del monitoreo al recurso en tres ejes:gestión del conocimiento, sostenibilidad ambiental, gobernabilidad y gobernanza en las microcuencas priorizadas, esto como insumo al plan de uso público del RH. Allí se hicieron acuerdos con los acueductos El Roble segunda etapa y Esvilla para gestionar consecución de equipos para el monitoreo de RH. 
Se remitió al grupo de Trámites de nivel central los resultados del análisis de agua para su concepto; sin embargo a la fecha no se ha recibido respuesta.
Se adelantó el proceso de contratación para la firma que hará la toma de muestras a los sistemas de tratamiento de aguas de la infraestrucutra de Carrizal para el 2016.
Se realizaron visitas de seguimiento a las concesiones otorgadas dentro del AP (acueductos Esvilla, Roble II, Arcoiris, Salto y lavandera, interveredal de arcabuco).
Acercamiento con la UPTC con fines de concertar un encuentro entre esta y otras AP de la DTAN para presentar los portafolios de investigacion de las mismas.
Runion virtual con limnologo de la UPTC para presentacion de la investigacion de cambio climatico en lagunas del paramo de Iguaque (participantes PNN Pisba, PNN Cocuy, DTAN y SFF Iguaque). Se espera respuesta del nivel central para el permiso de colecta de muestras.
Asistencia de dos miembros del equipo a socilaización de metodol de estimacion de captura carbono en proy en el PNN El Cocuy.
Se contó con dos guardaparques voluntarias articuladas a la implementación de varias actividades, entre ellas documentar la experiencia de educación ambiental en recurso hídirco que se ha venido desarrollando en el Santuario.</t>
  </si>
  <si>
    <t>Perdida de la valoracion ambiental del Area Protegida por parte de poblacion localizada en el área de influencia.</t>
  </si>
  <si>
    <t>La carencia de actividades sostenidas de Educación Ambiental inciden en un aumento de las presiones que aquejan al area protegida; desconociendo la comunidad el valor y el uso adecuado los recursos naturales.</t>
  </si>
  <si>
    <t>1. Deficiente cualificacion del equipo de trabajo en metodologias pedagogicas y educativas
2. Falta una continuidad en el tema de Educacion Ambiental en el area de influencia del AP; Falta de politica institucional frente a los procesos Ambientales 
3. Deficiencia en materiales didacticos para el desarrollo de talleres en Educacion Ambiental
4. Falta de asignacion de recursos de las entidades territoriales e instituciones</t>
  </si>
  <si>
    <t xml:space="preserve">Perdida de credibilidad y confianza en la autoridad ambiental
Perdida de credibilidad y confianza en la autoridad ambiental
Aumento de Presiones
Desligitimacion del AP
El inadecuado uso, manejo y aprovechamiento de recursos  en el area protegida </t>
  </si>
  <si>
    <t>Elaboracion de  progama de Educacion Ambiental</t>
  </si>
  <si>
    <t>1. Desarrollar espacios de fortalecimietno al equipo humano orientados a mejorar la cualificacion. (25%)
2.Desarrollar jornadas de educacion Ambiental a JAA, Instituciones Educativas, poblacion rural y visitantes del AP. (25%)
3. Desarrollar nuevas metodologias didacticas para  la educacion ambiental (25%)
4. Gestionar recursos de otras fuentes para  la educcion ambiental (25%)</t>
  </si>
  <si>
    <t>1. Finalmente, en desarrollo del primer CTT de la DTAN, se concretó para Abril del presente año, la visita del Grupo de Comunicaciones al AP para llevar a cabo el evento "Taller cero",  en el que se expondrán  las necesidades del AP en materia de educacion ambiental. 
Se desarrolló un taller interno para analizar, evaluar y priorizar las necesidades de capacitación para cualificar el equipo humano así como las necesidades de herramientas, equipos, y apoyos de los niveles territorial y central para continuar con la gestión del área en varios temas entre ellos educación ambiental.
2. Se impartieron charlas de interpretacion ambiental a grupos de universidades y colegios que visitaron el AP, así como a 132 estudiantes de las escuelas y colegios de los tres municipios de jurisdicción del Santuario. 
Se articularon dos guardaparque voluntarios que apoyaron actividades varias de acuerdo con las necesidades del AP entre ellas atención a los turistas para charlas ambientales. Se hace mantenimiento a las vallas informativas y educativas del Santuario.
3. No ha habido avance debido a que a la fecha no se ha contado con el apoyo de los niveles territorial ni central para tener nuevas tecnologías didácticas para la educación ambiental. Las actividades que se realizan en el SFF Iguaque son con metodologías y herramientas didácticas propias y empíricas de educación ambiental.
4.No se asignaron recursos para la contratación del profesional de apoyo de educación ambiental debido al cambio de recursos para enfrentar la situación de riesgo del incendio forestal que ocurrió en el últmo trimestre del año anterior.</t>
  </si>
  <si>
    <t>Aumento de las presiones por uso y aprovechamiento inadecuado del los recursos naturales y demanda de tierras</t>
  </si>
  <si>
    <t>Aumento progresivo de la demanda del recurso hidrico por el crecimiento de la población; carencia de fuentes alternas de aprovisionamiento de agua; alto fracionamiento de la tierra por ausencia de reglamentacion en los POT; predomina la propiedad privada dentro del AP; dinamica muy activa del ecoturismo en areas diferentes a las autorizadas; declaratoria del AP sobre la propiedad privada.</t>
  </si>
  <si>
    <t>1. Falta de gestión y continuidad en los procesos que se desarrollan para el área.</t>
  </si>
  <si>
    <t>No se pueden implementar acciones y medidas conjuntas con actores estratégicos encaminados a la conservación, que nos permitan eliminar y mitigar los impactos negativos hacia el AP.</t>
  </si>
  <si>
    <t xml:space="preserve">Identificacion de los actores estrategicos. </t>
  </si>
  <si>
    <t>1. Elaborar y consolidar  la matriz de actores estratégicos del PNN Pisba (100%)</t>
  </si>
  <si>
    <t xml:space="preserve">Se cuenta con un análisis de actores estratégicos, que están incluidos en el Plan de Manejo que se encuentra en revisión y se tiene una lista de actores que quieren participar en proyectos de SSC. se anexa base de datos a la fecha. </t>
  </si>
  <si>
    <t>30%%</t>
  </si>
  <si>
    <t>1,Falta de adecuacion operativa en las sedes para desarrollar actividades misionales y tematicas requeridas para mitigar amenazas
2.Insuficiente personal para atender las labores de control y vigilancia; rotacion periodica del personal presente el en area; La institucion no genera capacidad instalada en el personal del AP, por falta de un programa de capacitacion 
3. Ausencias de levantamientos de la linea base de los procesos adelantandos por el area protegida
4.Deficiencia de equipos y herramientas para el desarrollo y seguimiento a los procesos; mecanismos de comunicación deficientes; falta de herramientas instrumentales para el manejo de información espacial
5.Interes economicos de otros sectores alrededor del AP
Proyectos que pueden generar impactos al interior y en la zona de influencia del Santuario (represas, proyectos ecoturisticos)
6. Carencia de una politica de estado para resolver las situacion de uso y ocupacion y tenencia en las AP en Colombia; el alto grado de tenencia de privados en el AP</t>
  </si>
  <si>
    <t>Perdida de gobernabilidad.
Ante la ausencia de reglamentacion por parte del POT existe alto fraccionamiento de la tierra.
Aumento de la vulnerabilidad por riesgos de incendios
Desecacion de humedales
Deterioro de los ecosistemas del AP por ingreso de turistas por sectores no autorizados.</t>
  </si>
  <si>
    <t>Recorridos de control, vigilancia y regulacion
Procesos de clarificacion de la propiedad
Implementacion de proyectos de incentivos economicos para conservacion y recuperacion del recurso hidrico en el marco del art. 111 de la ley 99 de 1993.
Participacion en instancias municipales de decision y opinion - CMA - CMGR</t>
  </si>
  <si>
    <t>1. Gestionar la adecuación operativa de la sede. (10%)
2.Capacitar y afianzar a personal en labores de control y vigilancia.  (20%)                                                                                                         3.  Incentivar acciones que incrementen levantamientos de la Linea Base de los procesos adelantados por  el AP. (20%)                                                                                                   4. Adelantar gestión para la consecución  de equipos y herramientas que faciliten la ubicación espacial del AP.    (10%)     
 5.  Interrealcionar con otros sectores con el fin de generar proyectos que generen impacto al interior del  Santuario.   (20%)      
6. Afianzar la estrategia para el saneamiento predial con el fin de definir el uso ocupación y tenencia en el AP. (20%)</t>
  </si>
  <si>
    <t>1. Elaboración del POA de KFW donde se muestran las inversiones en el AP para la sede operativa y las cabalñas de control y vigilancia del Santuario.
2.Se hizo un taller interno sobre coordenadas y uso de GPS como insumo de apoyo a las actividades de control y vigilancia, impartido por el profesional tematico de ordenamiento.Se continuan los recorridos de control y vigilancia por los diferentes sectores del AP para minimizar y/o eliminar presiones.
En desarrollo del primer CTT de la DTAN, se concretó visita del tamatico responsable de Control y vigilancia para realizar taller de ejercicio de la autoridad ambiental con la participacion de todos los miembros del equipo del AP. 
3. Taller de recurso hídrico (RRHH) realizado y liderado por el temático de la DTAN con fines de diseñar el monitoreo del RRHH. Se hace gestión con universidades para desarrollar proyectos de investigación que fortalezcan el levantamiento de línea base en el AP.
4. Elaboración del POA de KFW donde se muestran las inversiones para la gestión de equipos y herramientas del Santuario.
5. Se realiza la implementación del proyecto POMCA UBAZA con la Gobernación de Boyacá y la Alcaldía de Arcabuco.  Preparacion de primer borrador de convenio interinstitucional para socializar y discutir entre acueductos- alcaldia de Villa de Leyva-Corpoboyacá-PNN con fines de materilizar una alianza que permita implementar un proyecto de incentivos economicos PSA para la conservacion de los RRHH en la cuenca media del río Cane.
6.  Cargadas en la plataforma institucional en línea, las 31 fichas de caracterización predial de igual número de predios.</t>
  </si>
  <si>
    <t>Baja efectividad en procesos de planificación</t>
  </si>
  <si>
    <t xml:space="preserve">Al no contar con el conocimiento que soporten la planificación,  las estrategias de manejo no se adelantan con eficiencia y eficacia </t>
  </si>
  <si>
    <t xml:space="preserve">1. La baja disponibilidad de recursos financieros y humanos.                                             2. El deficit  de una cultura de la investigación y monitoreo en PNNC </t>
  </si>
  <si>
    <t>El desarrollo de estrategias de manejo equivocadas que disminuyen la capacidad de planear adecuadamente</t>
  </si>
  <si>
    <t>Area Natural Unica Los Estoraques</t>
  </si>
  <si>
    <t>El plan de investigaciones y el programa de monitoreo</t>
  </si>
  <si>
    <t>1. Buscar y gestionar recursos  finacieros y humanos por  fuentes interinstitucionales y actividades compensadas.   (50%)
 2. Realizar Seguimiento y supervisión  a los convenios interinstitucionales. (50%)</t>
  </si>
  <si>
    <t>1.    No hay avance, debido a que no se han concretado gestiones adelantadas. 
                                                                        2. Se realizó Reunión con docentes, directores de grupos de investigación, estudiantes  de la UFPSO,  personal de ANU Los Estoraques y el Profesional de Investigación y monitoreo de la DTAN. para fortalecer el  convenio 0105 ANU Los Estoraques con la UFPSO.  se socializaron líneas de investigación y necesidades de información que tiene el área,  con el objeto de establecer líneas de interés  que permitan el desarrollo de proyectos de investigación.(ver anexo 1)
2.1. Se realiza salida de campo con estudiantes y docentes de la UFPSO con el objeto de realizar reconocimiento de la microcuenca  la Tenería y sus afluentes,  para  identificar  los sitios de muestreo  para el desarrollo de un  proyecto de investigación sobre calidad del recurso hídrico.(ver anexo 1.1)
2.2.Salida de campo con estudiantes de la UFPSO  a la  Quebrada del Medio,  predio el Tamaco. Con el objeto de hacer el reconocimiento del área donde se desarrollará el proyecto de  investigación sobre  control y manejo de exóticas .(ver anexo 1.2)</t>
  </si>
  <si>
    <t>Que tras la comisión de un delito contra los recursos naturales y del medio ambiente en las áreas protegidas de Parques Nacionales Naturales el personal de las áreas no actué conforme al procedimiento de judicialización ante las autoridades competentes</t>
  </si>
  <si>
    <t>Que ante la comisión de un delito contra los recursos naturales y del medio ambiente en las áreas protegidas de Parques Nacionales Naturales el personal de las áreas desconozca los procedimientos administrativos y judiciales y las competencias de las diferentes autoridades que intervienen</t>
  </si>
  <si>
    <t>1. Desconocimiento de los procedimientos a seguir tras la comisión de un delito contra los recursos naturales y del medio ambiente en los PNN 
2. Falta de seguimiento y control  en los procesos penales y policivos que se presentan ante la comisión de delitos contra los recursos naturales y del medio ambiente en las áreas de Parques Nacionales Naturales.</t>
  </si>
  <si>
    <t>Que se generen en los Parques Nacionales Naturales perdidas de recursos medioambientales y quebrantamientos a la integridad de los VOCs, como también transgresiones a y violaciones de la integridad física y moral del personal que labora en Parques</t>
  </si>
  <si>
    <t>1. Realizar capacitaciones sobre “Procesos y Procedimientos Administrativos y Penales frente a los Delitos Contra el Medio Ambiente y los Recursos naturales en las Áreas de Parques y sus Zonas de Influencia”.
2. Diligenciar  la matriz de procesos penales llevados a cabo por la Oficina de Gestión del Riesgo.</t>
  </si>
  <si>
    <t>1. Realizar 3 capacitaciones sobre “Procesos y Procedimientos Administrativos y Penales frente a los Delitos Contra el Medio Ambiente y los Recursos naturales en las Áreas de Parques y sus Zonas de Influencia”. (50%)
2. Diligenciar  al 100% la matriz de procesos penales llevados a cabo por la Oficina de Gestión del Riesgo.  (50%)</t>
  </si>
  <si>
    <t>1) Para el presente trimestre se realizaron dos Talleres sobre “Procesos y procedimientos administrativos y judiciales frente a los Delitos Contra el Medio Ambiente y los Recursos naturales en las Áreas de Parques Nacionales Naturales y sus Zonas de Influencia” 
 Taller realizado en la ciudad de Bogotá los días 4, 5 y 6 de abril del año en curso, dirigido a personal de la Policía de Carabineros y seguridad rural que prestaran servicios en el Parque Nacional Natural Gorgona. Se capacitaron un total de 22 Policías de la DICAR.
 Taller realizado en la ciudad de Ibagué el día 13 de abril del año en curso, dirigido a personal de las Fuerzas Militares de Colombia y la Policía Nacional  con el fin de hacer seguimiento a las actividades ilegales que se presenten en las áreas de Parques Nacionales Naturales. Se capacitaron un total de 80 personas pertenecientes a dichas fuerzas. 
34%
2) Para el corte de este seguimiento se adelanta al 100% la actualización y diligenciamiento de la matriz de procesos penales llevados a cabo por la Oficina de Gestión del Riesgo y se destacan las siguientes estadísticas.
 Procesos Penales en Curso: 117
 Incidentes de Reparación en curso: 13
 Incidentes de reparación con sentencias: 3
 Sentencia con condena sin incidente de reparación 1 
 Sentencias en firme: 17
Por seguridad de la información y cadena de custodia de la misma no es posible suministrar el anexo de la matriz consolidada.
50%</t>
  </si>
  <si>
    <t>Incumplimiento de los fines misionales al no culminar proceso de saneamientpo predial</t>
  </si>
  <si>
    <t>En ESTORAQUES se encuentran 16 predios en proceso de clarificación de la propiedad que es prerequisito para llevar a cabo el saneamiento predial, que a su vez es básico para  implementar procesos de planificación, desarrollar políticas, normas  e instrumentos técnicos.</t>
  </si>
  <si>
    <t>1. La aplicabilidad de la norma se dificulta porque la mayoría de los predios están en manos de poseedores encontrandose pendiente la clarificación de la propiedad.</t>
  </si>
  <si>
    <t>No se puede ejercer la autoridad ambiental de manera plena, complicaciones para ejercer la Autoridad ambiental en la totalidada del Area Protegida</t>
  </si>
  <si>
    <t xml:space="preserve">Realización de recorridos de prevención, control y vigilancia.  Acercamiento con los propietarios para minimizar las presiones. </t>
  </si>
  <si>
    <t>1. Continuar promoviendo la respuesta del Estado a través de la intervención de: INCODER, SUPERINTENDENCIA DE NOTARIADO Y REGISTRO Y PNNC (100%)</t>
  </si>
  <si>
    <t>No hay avance, el INCODER se encuentra en liquidación y no se han programado visitas al área</t>
  </si>
  <si>
    <t>Prevenir y mitigar presiones que puedan afectar negativamente los elementos naturales y culturales que caracterizan las áreas protegidas y los sistemas que conforman.</t>
  </si>
  <si>
    <t>Deficiencias en los procesos de ordenamiento ambiental territorial a nivel local y regional -</t>
  </si>
  <si>
    <t xml:space="preserve">Se entiende como ausencia de lineamientos locales y regionales para la ordenación de la zona con función amortiguadora y la definición de otras áreas protegidas con valor estratégicos.
 No hay definicion y valor estrategico de areas contiguas al area protegida y otros suelos de proteccion con los que se garantiza la base natural sobre la que se soportan las actividades economicas de la region. </t>
  </si>
  <si>
    <t>1. No existe conformación catastral en el municipio de Toledo que defina con claridad la propiedad. Planes de desarrollo formulados y en implementación que trasgreden la funcionalidad de ecosistemas estratégicos. Desarticulación institucional.</t>
  </si>
  <si>
    <t>Colonización de áreas estratégicas que hacen parte de la Reserva Forestal de Ley Segunda El Cocuy.                                      Falsas expectativas económicas. Daños en ecosistemas estrategicos.</t>
  </si>
  <si>
    <t>Se desarrolla procesos de identificación de predios al interior del parque y análisis de la información disponible</t>
  </si>
  <si>
    <t>1.Desarrollar gestión en la CAR (CORPONOR), alcaldias municipales para el cuidado y conservación de los recursos naturales y sitios estratégicos para la conservación. Implementación de procesos de sistemas sostenibles para la conservación (50%),
 2. Apoyar la formulacion de Planes y proyectos de incidencia regional y local en la jurisdiccion del PNN Tama para consoliidar procesos e iniciativas de conservacion en dicha region, garantizando el vvalor estrategico de los ecosistemas. (50%)</t>
  </si>
  <si>
    <t>1.1. Gestión ante CORPONOR para la figura de area protegida de los predios La Rochela y la Carpa en el sector norte del Parque.
 1.2.Gestión ante CORPONOR para el acompañamiento de ordenación de la microcuenca Los Remansos. Implementación de SSC con café organico especial en el sector de San Alberto en convenio con KWf, comunidad y Federación de Cafeteros. 
                                                                                                                                                                                                                                                                                                    2. Representación en el Consejo Territorial de Planeación de Toledo, participacion en mesas de concertación para la formulación de los planes de desarrollo 2016-2020 de los muncipios de Toledo, Herrán y Ragonvalia, participación en el Consejo de Politica Social de Toledo, CEAM de Toledo, Herrán y Chinácota; y en el CIDEA en el marco del Plan Departamental de Educacion Ambiental. Se participó en la socialización de proyecto INNOVA. CONSORNOT.</t>
  </si>
  <si>
    <t>Debilidad Institucional para la concertación y planificación interinstitucional, en  la búsqueda de acuerdos que permitan desarrollar procesos y proyectos  encaminados a la gestión del AP.</t>
  </si>
  <si>
    <t>No responder a las expectativas de la  creación del área protegida durante el proceso de consulta que involucró solicitudes  de las autoridades indígenas del resguardo.
Hace referencia a las ventajas y desventajas del área protegida y del reconocimiento de los valores culturales en el manejo del territorio.</t>
  </si>
  <si>
    <t>No se tienen en cuenta desarrollos juridicos  a nivel nacional que nos obligan y permiten institucionalmente a coordinar la función pública de la conservación, con las Autoridades Indigenas en las areas de traslape.</t>
  </si>
  <si>
    <t xml:space="preserve">Perdida de coordinacion del trabajo articulado que se ha adelantando con  las comunidades de las AP en zonas de traslape.
Perdida de gobernabilidad      </t>
  </si>
  <si>
    <t>Comités Directivos y Comités locales
Congresos de Autoridades en donde se programan actividades conjuntas y actas de reunión</t>
  </si>
  <si>
    <t>Evaluaciones del cumplimiento de lo acordado en los diferentes espacios (100%)</t>
  </si>
  <si>
    <t xml:space="preserve">El primer Congreso de planeación con las autoridaes indígenas, que se había programado para el mes de ferbero se tuvo que postergar, por un cruce de agendas, sin embargo, se definió la fecha y se realizó  la invitación del congreso de Planeaciòn de actividades, a realizarse  en la comunidad de Campo Alegre durante los días 2 y 5 de mayo de 2016, en donde se espera contar con la participación de los actores involucrados del proceso, las dos Asociaciones del Resguardo - Parque, las Fundaciones Gaia y Conservación Internacional, la alcaldesa del municipio de Taraira (anexo invitación) y la participación del área de Participación Social la Dirección Territorial Amazonia de Parques Nacionales. </t>
  </si>
  <si>
    <t>Construcción de infraestructura no sostenible en el tiempo</t>
  </si>
  <si>
    <t xml:space="preserve">No sostenible hace referencia a no contar con los recursos (humanos, físicos, financieros) necesarios para el mantenimiento y operación de la infraestructura y que no cumpla con el objetivo para la cual fue construida </t>
  </si>
  <si>
    <t>Falta de lineamientos y herramientas que permitan  determinar de forma objetiva la necesidad de invertir recursos para la construcción y/o mantenimiento de la infraestructura. 
Brecha financiera respecto de las actividades que debe desarrollar, que no le permite actualizar el mantenimiento de la totalidad de la infraestructura.</t>
  </si>
  <si>
    <t>Infraestructura en mal estado 
Sobre oferta de infraestructura operativa</t>
  </si>
  <si>
    <t>Grupo de Infraestructura</t>
  </si>
  <si>
    <t xml:space="preserve">Puntos de control definidos en el procedimiento </t>
  </si>
  <si>
    <t>1. Generar un documento donde se indiquen los criterios minimos a tener en cuenta al identificar la necesidad de construcción de una infraestructura (100%)</t>
  </si>
  <si>
    <t>Se esta en proceso de identificación y caracterización de cada una de las infraestructuras aptas para ser incorporadas en el plan de mantenimiento de acuerdo al inventario de bienes inmuebles de la entidad, aproximadamente 500 construcciones. 1 - Se realizo la remisión de ficha tipo para identificación y seguimiento de la infraestructura a Direcciones Territoriales para que sean diligenciadas con información general de las construcciones por los almacenistas y las diferentes áreas protegidas. .(Anexo 2 correo enviando fichas técnicas, Anexo 3 Ficha Técnica y Anexo 4 acta de comité donde se habla del tema de la ficha) 2 - se verifico la información general sobre cada una de las infraestructuras contenida en la base de datos del inventario de nivel central (Anexo 5 Seguimiento Inventario para mantenimiento) . 3 - Se esta incorporando la información de cada una de las infraestructuras contenidas en la base de datos del Grupo de Infraestructura. 4 - Se esta validando la información suministrada por las Direcciones Territoriales con información de base de datos de inventario y Grupo de Infraestructura
.</t>
  </si>
  <si>
    <t xml:space="preserve">Uso de los combustibles y pejaes en  vehículos no oficiales para actividades no oficiales. </t>
  </si>
  <si>
    <t>El desplazamiento de los vehículos exije el tanqueo de combustible y peaje a través del sistema de vales que son entregados al responsable en cantidad de 10 tiquetes mensuales, actividad que puede ser suceptible a la mala utilización de los mismos.</t>
  </si>
  <si>
    <t>1. Que se destinen los vales para vehículos que no pertenezcan al parque automotor de la entidad.</t>
  </si>
  <si>
    <t>*Desviación y mala aplicación de los recursos.</t>
  </si>
  <si>
    <t>1. Inclusión del microchip para las compras de combustible en Villavicencio. Contrato mixto que incluya 90% de suministro de combustible con microchip y 10% de vales.
2. Evaluar la posibilidad con la empresa prestadora de servicios de peajes para implementar el codigo de barras adherido al vehículo.</t>
  </si>
  <si>
    <t>1. Inclusión del microchip para las compras de combustible en Villavicencio. Contrato mixto que incluya 90% de suministro de combustible con microchip y 10% de vales. (60%)
2. Evaluar la posibilidad con la empresa prestadora de servicios de peajes para implementar el codigo de barras adherido al vehículo. (40%)</t>
  </si>
  <si>
    <t>1.  Gestión de órdenes de compra suscritas por la DTOR para el suministro de combustible mediante modalidad chip. (Anexo 1. Orden de compra 4790 y Anexo 1.b. Orden de compra 5076)
.
2. Se evaluó la posibilidad con la empresa prestadora de servicios de peajes sobre la implementación de un  código de barras adherido al vehículo. Posibilidad que no fue viable por cuanto al revisar los requerimientos de la Empresa  se encontró que no era posible llevar a cabo la contratación ya que era necesario que la Dirección Territorial Orinoquía contara con una cuenta bancaria y un depósito de dinero para el débito automático en el momento de pasar el vehículo por cualquiera de los peajes que se encuentran en la ruta.  (Anexo 2.a. Soporte de la gestión realizada por parte de la Dirección Territorial Orinoquia y Anexos del 2.b. al 2.h. Documentación remitida por la empresa prestada de servicios de peajes).</t>
  </si>
  <si>
    <t>Uso de los combustibles y peajes en  vehículos no oficiales para actividades no oficiales.</t>
  </si>
  <si>
    <t xml:space="preserve">Realizar un seguimiento a los traslados de combustibles a los jfes de las areas protegidas para realizar un eficaz control a los saldos del combustible.
 realizar el con sumo de combustibles que van a adoptar el sisitema de chips </t>
  </si>
  <si>
    <t>1.*Falta de seguimiento de las actividades programadas vs consumo de combustible.
2.Que no se genere el seguimiento y verificacion de la informacion real del consumo de combustible.</t>
  </si>
  <si>
    <t>*Faltas disciplinarias y penales  para los responsables afectacion eficiencia a la gestion de los recursos de la DTPA.</t>
  </si>
  <si>
    <t>*Reportes cronograma de actividades PNNS  vs reporte de consumo de combustible
*Verificacion de suscripcion del contrato de combustibles vs los saldos reportdos por las areas.</t>
  </si>
  <si>
    <t>1. Los carros  sean utilizados para las actividades enmarcadas dentro del cronograma  y justificar las actividades imprevistas. (50%)
2. Reportar el seguimiento del consumo mensual de la DTPA  y las Áreas al  Coordinador Administrativo. (50% )</t>
  </si>
  <si>
    <t>1.se han realizado las actividades  planteadas dentro del  PNN FARALLONES anexo 1  reporte combustibles PNN FARALLONES Anexo cronograma de actividades semanales.Anexo 3 variacion analisis de consumo PNN farallones 
2.Se reportaron los tres informes de consumo de combustiblesreferente a los tres meses del primer trimestre  con sus respectivas evidencias,analisis  y aclaraciones  frente al bajo y alto consumo.Se ha observado una dismunucion favorable para la DTPA y las AREAS ABSCRITAS  debido a la implenntacion de chip en los PNNS Farallone,SFF MALPELO,MUNCHIQUE Y DTPA.Esta implementacion de chips ha sido de gran beneficio porque permite un mayor control del consumo.
Inicio de contratacion y acuerdo marco de precios combustibles.Se firmo a finales del mes de febrero febrero y se empezo a ejecutar en el mes de marzo debido a que faltaban los chips; que los suministro el proveedor evidencia: 3 reportes de envio del informe mesual de combustibles.
Actas de entrega de chips.</t>
  </si>
  <si>
    <t>50%
33%</t>
  </si>
  <si>
    <t>El desplazamiento de los vehículos exije el tanqueo de combustible y peaje a través del sistema de vales que son entregados al responsable, actividad que puede ser suceptible a la mala utilización de los mismos.
En la DTAM los vales combustible son suministrados por el almacenista y  en las áreas protegidas lo suministra el jefe del área.</t>
  </si>
  <si>
    <t>Que se destinen los vales para vehículos que no pertenezcan al parque automotor de la entidad.</t>
  </si>
  <si>
    <t>Desviación y mala aplicación de los recursos.</t>
  </si>
  <si>
    <t>*Registros en planillas de control de combustibles.
*Registro en planillas de control de vales.</t>
  </si>
  <si>
    <t>*Registros en planillas de control de combustibles. (50%)
*Registro en planillas de control de vales. (50%)</t>
  </si>
  <si>
    <t>1. se cumple con la CIRCULAR 014 DEL 09 DE NOVIEMBRE DE 2007, solicitando, consolidando y analizando los consumos de las áreas y la DTAM. Se efectúan los reportes consolidados a la Subdirección Administrativa y Financiera,. (16.6%).
2. solicitud y seguimiento a planillas con análisis y registro de vales. (16.6%).</t>
  </si>
  <si>
    <t>Gestión de recursos físicos</t>
  </si>
  <si>
    <t>De corrupción</t>
  </si>
  <si>
    <t xml:space="preserve">DTAO </t>
  </si>
  <si>
    <t>NA</t>
  </si>
  <si>
    <t>1.1 Implementar el sistema de chip donde sea factible. 50%
1.2 Supervisión del responsable del proceso dentro de la entidad. 50%</t>
  </si>
  <si>
    <t xml:space="preserve">Director Territorial Andes Occidentales </t>
  </si>
  <si>
    <t>1.  Al realizar la gestión para manejo de peajes por chip, se encontró que se maneja una figura contractual, donde la persona jurídica que contrata es diferente de la que opera el servicio, lo que consituyó un impedimento para adoptar el sistema de chip. (50%)
2.  En forma mensual se elabora el consolidado y análisis del consumo de combustible y es remitido al nivel central mediante Orfeo. (16.66%)</t>
  </si>
  <si>
    <t>66.66%</t>
  </si>
  <si>
    <t>Direccionamiento desde el pliego de condiciones</t>
  </si>
  <si>
    <t>Hace referencia cuando se elabora el pliego de condiciones enfocado a la favorabilidad de uno de los posibles proponentes</t>
  </si>
  <si>
    <t>Falta de revisiones previas para identificar posible favorabilidad en los pliegos de condiciones</t>
  </si>
  <si>
    <t xml:space="preserve">* Acciones disciplinarias al ordenador del gasto y la persona encargada de la contratación de la entidad </t>
  </si>
  <si>
    <t>1. Revisión y Vistos buenos de los siguientes responsables:
* Encargado del proceso de contratación.
* Coordinador Grupo de Contratos</t>
  </si>
  <si>
    <t>1. Revisión y Vistos buenos de los siguientes responsables:
* Encargado del proceso de contratación. (100%)</t>
  </si>
  <si>
    <t>DTOR: 1. Revisión del pliego de condiciones correspondiente al "Proceso de Selección Abreviada de menor cuantia N. DTOR - SAM- 001-16" SAM-003-15"; con respectivos  vistos buenos por parte de i) Profesional Abogada Contratista DTOR, ii) Profesional Abogada Contratista DTOR y iii) Profesional Contadora DTOR. (Anexo 1. Visto buenos en la página 30).
DTCA: En la DTCA, el procedimeinto de contratacion se realiza cumpliendo con los lineamientos establecidos por cada uno de los procedimientos relacionados con el tema, dentro del proceso Adquisición de Bienes y Servicios. Las evidencias al cumplimiento de este seguimiento se ven reflejada en las carpetas de cada contrato lo que se puede revisar en el desarrollo de cualquier auditoría de gestión. y en la publicacion que desde esta unidad de decisión se hace en el SECOP y en la pagina Institucional.(Anexos 1, 2)</t>
  </si>
  <si>
    <t>33,33
DTCA: 33%</t>
  </si>
  <si>
    <t>*  Acciones disciplinarias, fiscales, penales y administrativas para al ordenador del gasto y para quien elabore, revise y apruebe</t>
  </si>
  <si>
    <t>Verficiación de las especificaciones técnicas por parte del Grupo de Contratos  y de la Coordinadora del Grupo Interno de Trabajo</t>
  </si>
  <si>
    <t>1. Revisión y Vistos buenos de los siguientes responsables: 
* Encargado del proceso de contratación. (100%)</t>
  </si>
  <si>
    <t>Se continuo con el proceso de revision de la coordinadora de conntratos y de la coordinadora administrativa.se ajustaron los estudios previos y proyecto de pliegos ,  de acuerdo a las experiencias del año inmediatamente anterior , revision de documentos de otras entidades , poryeccion de la contratación para la presente vigencia , revision de la normatividad .evidencia visitos buenos realizados en los documentos de las carpetas secop</t>
  </si>
  <si>
    <t>Falta de revisiones previas para identificar posible favorabilidad en los pliegos de condiciones
Quen o se cuente con personal idóneo para la elaboración de los estudios previos (DTAM)</t>
  </si>
  <si>
    <t>Dirección Terrirorial Amazonía</t>
  </si>
  <si>
    <t>Revisión y Vistos buenos de los siguientes responsables:
* Encargados del proceso de contratación.
* Coordinador Administrativo y Financiero DTAM</t>
  </si>
  <si>
    <t>1. Revisión y Vistos buenos de los siguientes responsables: 
* Encargados del proceso de contratación.
* Coordinadora administrativa y Financiera DTAM (100%)</t>
  </si>
  <si>
    <t>Durante este periodo La Dirección Territorial para la elaboración  de estudios previos y pliegos de condiciones,  tiene en cuenta lo establecido en la normatividad vigente, acorde a la Ley 80 y Decretos reglamentarios.
Estas acciones se verifican por el equipo integrado por las abogadas y la Coordinación Administrativa y Financiera.
La DTAM  aplica el autocontrol y autoregulación en la ejecución de los procesos.</t>
  </si>
  <si>
    <t>33.3%</t>
  </si>
  <si>
    <t>Grupo de Contratos</t>
  </si>
  <si>
    <t>Revisión y Vistos buenos de los siguientes responsables:
* Encargado del proceso de contratación.
* Encargado del  Grupo de Contratos</t>
  </si>
  <si>
    <t>Revisión y Vistos buenos de los siguientes responsables:
* Encargado del proceso de contratación.
* Encargado del  Grupo de Contratos (100%)</t>
  </si>
  <si>
    <t>Coordinador Grupo de Contratos</t>
  </si>
  <si>
    <t>GC: Durante el primer trimestre Del 2016 El Grupo de Contrato ha elaborado  3 Invitaciones Públicas, 3 Selecciones Abreviadas  y 180 contratos de prestación de serviicos por contratación Directa, siguiendo  la  normativa aplicable para cada tipo de  proceso Ley 80 de 1993, LEY 1150 DE 2007 y el Decreto  1082 de 2015, además de lo anterio se cumple estrictamente el procedimiento para  cada tipo de proceso.</t>
  </si>
  <si>
    <t>Omitir un requisito de tipo contractual</t>
  </si>
  <si>
    <t>Se refiere a no incorporar requisitos establecidos por la ley  en los pliegos de condiciones</t>
  </si>
  <si>
    <t>Falta de revisiones previas para identificar la posible omisión de los requisitos</t>
  </si>
  <si>
    <t>Acciones disciplinarias, fiscales, penales y administrativas para al ordenador del gasto y para quien elabore, revise y apruebe</t>
  </si>
  <si>
    <t>Revisión y Vistos buenos de los siguientes responssables:
* Encargado del proceso de contratación.
* Coordinador Grupo de Contratos</t>
  </si>
  <si>
    <t>Revisión y Vistos buenos de los siguientes responssables: 
* Encargado del proceso de contratación. (100%)</t>
  </si>
  <si>
    <t>Estas acciones se verifican por el equipo integrado por las abogadas y la Coordinación Administrativa y Financiera.
DTOR: 1. Revisión del pliego de condiciones correspondiente al "Proceso de Selección Abreviada de menor cuantia N. DTOR - SAM- 001-16" SAM-003-15"; con respectivos  vistos buenos por parte de i) Profesional Abogada Contratista DTOR, ii) Profesional Abogada Contratista DTOR y iii) Profesional Contadora DTOR. (Anexo 1. Visto buenos en la página 30).</t>
  </si>
  <si>
    <t>33.33</t>
  </si>
  <si>
    <t>Falta de revisiones previas para identificar la posible omisión de los requisitos</t>
  </si>
  <si>
    <t xml:space="preserve">Revision de los estudios previos los pliegosde condiciones,actualizacion de jurisprudencia ,revision y verificacion del secop </t>
  </si>
  <si>
    <t>Revision por parte del grupo interno de trabajo( coordinadora administra ) (DTPA)
capacitaciones permanentes  y revision permanente del secop (100%)</t>
  </si>
  <si>
    <t>Se discutio de las nuevas de causales de rechazo de las propuestas presentadas en los procesos contractuales y el analisis de riesgo en los procesos contractuales.
Acta No1  induccion de entrda al auxiliar deLPNN los katios en temas de contraccion 
Acta  de seguimiento a la contratacion y de las diferentes modalidades que se manejan en el proceso.Se realizo con el DIRECTOR tetrritorial y lideres y lideres area cn el fin de preparar la visitas de contraloria.
Participacion de la coordinadora de contratos en el comite Territorial  en donde se tocaron temas como la obligatoriedad  de las suscripcion de auerdos marco y el procedimieto para multas y sanciones por incumplimiento del contrato y seguimiento al secop.</t>
  </si>
  <si>
    <t>1. Revisión y Vistos buenos de los siguientes responsables:
* Encargados del proceso de contratación.
* Coordinadora administrativa y Financiera DTAM</t>
  </si>
  <si>
    <t>Como mecanismo de autocontrol y regulación, la Dirección Territorial Amazonía para la elaboración de estudios previos y Pliegos de condiciones se elaboran siguiendo los lineamientos establecidos en la normatividad vigente, acorde con lo establecido en la Ley 80 de 1993, Ley 1150 de 2011 y el Decreto 1082 de 2015, y lo establecido por el Manual de Contratación</t>
  </si>
  <si>
    <t>Se ejerce el control  por parte  del abogado responsable del proceso y del Coordinador del  Grupo, respecto al procedimiento para cada proceso</t>
  </si>
  <si>
    <t>Incosistencias en los estados financieros</t>
  </si>
  <si>
    <t>Corresponde a la presentación de Estados Financieros que no reflejen la realidad de los hechos económicos de la Entidad, debido a la omisión de la información y falta conciliación de cuentas contables.</t>
  </si>
  <si>
    <t>1. Que la entrega de la información y soportes para el registro contable de los hechos economicos no se realicen en los tiempos establecidos
2. Que no se realicen conciliaciones previas  al cierre contable para ajustar los saldos contables de los estados financieros con las dependencias que generan los hechos económicos</t>
  </si>
  <si>
    <t>Posibles hallazgos en la revisión de los entes de control.
Entrega de información erronea para la elaboración de proyeccion y analisis financiero de la entidad que genere toma de decisiones</t>
  </si>
  <si>
    <t>Conciliaciones entre los estados financieros y la información que se genera en la DTAM.</t>
  </si>
  <si>
    <t>1. Elaboracion de cronogramas de cierre con fechas de entrega de información al cual se le realizara el respectivo  seguimiento. (50%)
2. Realizar conciliaciones con las  dependencias  sobre la información que presenta cada una de las cuentas contables de los estados financieros de la DTAM,  previas a la fecha de cierre (50%)</t>
  </si>
  <si>
    <t>1. Cumplimiento Circular externa No. 18  de 2016 se hacen los reportes de acurdo a las fechas establecidas. (15%)
2. Se efectúan las cociliaciones del 4to trimestre de 2016 en el mes de febrero realizando conciliaciones bancarias, estados financieros y recíprocas (20%)</t>
  </si>
  <si>
    <t>Corresponde a la presentación de Estados Financieros que no reflejen la realidad de los hechos económicos de la Entidad, debido a la omisión de la información y falta  de conciliación de cuentas contables.</t>
  </si>
  <si>
    <t>1. Que la totalidad de las politicas de todo el proceso financiero  no se encuentren documentadas 
2.Que la entrega de la información y soportes para el registro contable de los hechos economicos no se realicen en los tiempos establecidos
2. Que no se realicen conciliaciones previas  al cierre contable para ajustar los saldos contables de los estados financieros con las dependencias que generan los hechos económicos</t>
  </si>
  <si>
    <t>Grupo de Gestion Financiera</t>
  </si>
  <si>
    <t>Conciliaciones entre los estados financieros y la información de otras dependencias
Envio de memorandos a las DT's</t>
  </si>
  <si>
    <t>Implementar el plan operativo de sostenibilidad contable el cual incluye las politicas contables y realizar seguimiento (100%)</t>
  </si>
  <si>
    <t>Grupo de Gestión Financiera</t>
  </si>
  <si>
    <t>Se elaboró el Plan Operativo de Sostenibilidad Contable cuyo objetivo es e analizar las cifras contenidas en los estados financieros y desarrollar políticas contables que contribuyan a unificar criterios de índole contable y financiero para la presentación de estados financieros confiables,  para el cumplimiento de dicho plan se realiza un cronograma con porcentajes de avance a las actividades y se realiza un informe con el resumen de los resultados obtenidos por mes.  (anexo 1. Seguimiento primer trimestre POA)</t>
  </si>
  <si>
    <t>Pac mensual no ejecutado</t>
  </si>
  <si>
    <t>Hace referencia a cuando no se presentan los documentos soportes para  cumplir con los pagos programados .</t>
  </si>
  <si>
    <t>1. Elaboracion de los talleres de pac con base en una planeación mal realizada.
2. Deficiencias en la entrega de documentos que formalicen el cumplimiento de las obligaciones
3. Realizar pagos de obligaciones no pogramadas mensualmente.</t>
  </si>
  <si>
    <t>* Recortes en el PAC, sanciones establecidas en la normatividad  e investigaciones disciplinarias</t>
  </si>
  <si>
    <t>1. Emitir directrices y recomendaciones para la realizacion de los talleres de PAC, y cumplimiento por parte de cada unidad der decision del Nivel Territorial, areas protegidas y Nivel Central.
2. Elaboración interna de cronograma de pagos dentro de las Direcciones Territoriales y Areas protegidas, asi como su posterior seguimiento antes de las fechas de cierre.
3. Verificación por parte de los Tesoreros de las Direcciones territoriales de lo pagado versus lo planificado para establecer pagos no programados.</t>
  </si>
  <si>
    <t>1. Emitir directrices y recomendaciones para la realizacion de los talleres de PAC, y cumplimiento por parte de cada unidad der decision del Nivel Territorial, areas protegidas y Nivel Central. (30%)
2. Elaboración interna de cronograma de pagos dentro de las Direcciones Territoriales y Areas protegidas, asi como su posterior seguimiento antes de las fechas de cierre.(30%)
3. Verificación por parte de los Tesoreros de las Direcciones territoriales de lo pagado versus lo planificado para establecer pagos no programados. (40%)</t>
  </si>
  <si>
    <t>1.1 De acuerdo a las directrices emitidas del Grupo de Gestión Financiera, solicitud de PAC de manera oportuna por parte de la DTOR. (Anexo 1.1.a. Solicitud PAC Inversion y G.G. Enero y Febrero, Anexo 1.1.b. Solicitud PAC Inversion y G.G. Marzo Sumapaz, Anexo 1.1.c. Solicitud PAC Inversion y G.G. Marzo, Anexo 1.1.d. Solicitud PAC Reservas Presupuestales Marzo, Anexo 1.1.e. Solicitud PAC Nomina Febrero, Anexo 1.1.f. Solicitud PAC Nomina Marzo y Anexo 1.1.g. Solicitud PAC Nomina Enero y Febrero) 
1.2. Divulgación a las Áreas Protegidas de directrices y orientaciones emitidas por la Subdirección Administrativa y Financiera por parte de la DTOR. (Anexo 1.2. Acta páginas 10 y 11).
1.3. Gestión de reservas presupuestales. (Anexo 1.3.a Justificación reservas marzo y Anexo 1.3.b Justificación reservas abril). 
2.1. Cronograma mensual de pagos para la Dirección Territorial Orinoquia y las Áreas Protegidas (Anexo 2.1.a. Cronograma de pagos enero, Anexo 2.1.b. Cronograma de pagos febrero, Anexo 2.1.c. Cronograma de pagos marzo y Anexo 2.1.d. Cronograma de pagos abril) y respectivo seguimiento (Anexo 2.1.e. Control pagos). 
3.1. Verificación mensual por parte de la Tesorera de la DTOR de lo pagado versus lo planificado y establecimiento de pagos no programados.  (Anexo 3.1. Ejecución PAC).</t>
  </si>
  <si>
    <t>Hace referencia a cuando no se presentan los documentos soportes para  cumplir con los pagos programados</t>
  </si>
  <si>
    <t>1. Elaboracion de los talleres de pac con base en una planeación mal realizada.
2. Deficiencias en la entrega de documentos que formalicen el cumplimiento de las obligaciones
3. Realizar pagos de obligaciones no pogramadas mensualmente.</t>
  </si>
  <si>
    <t>*Recortes en el PAC, sanciones establecidas en la normatividad  e investigaciones disciplinarias a las que haya lugar 
*No se puede efectuar el pago al proveedor
*Los bienes y servicios no son entregados  a las areas en los tiempos requeridos.</t>
  </si>
  <si>
    <t>Seguimiento mensual de la ejecución generando los requerimientos respectivos</t>
  </si>
  <si>
    <t>1. Reunión (auxiliares, coordinador administrativo para la programación mensual de pagos 30%
2. Seguimiento mensual de la ejecución 
generando los requerimientos respectivos 50%
3. Cronograma de PAC 18%
4. Circulares informativas 2%</t>
  </si>
  <si>
    <t>1.Se han realizado reunion ejcucuion presuestal y   PAC  DTPA  . 
2.Se ha realizado el seguimiento  mensual de la ejecucion del pac  conforme a lo dispesto en la circular  20164020000024.
3.Se planteo un cronograma tanto del pac como las diferente temas relacionados con la cadena presupuestal.</t>
  </si>
  <si>
    <t>1. 10%
2.15%
3.6%
4. 0%</t>
  </si>
  <si>
    <t>Hace referencia a cuando se tiene una mala planeación en la ejecución presupuestal igualmente  se presentan cuando los documentos soportes   no cumplen con lo especificado  y no presentados en los tiempos estipulados  con los pagos programados .</t>
  </si>
  <si>
    <t>1.No se cumplen los compromisos adquiridos en la planeacion realizada de la DTAM y las areas adscritas.
2. No se cumpla con el cronograma de solicitud PAC</t>
  </si>
  <si>
    <t>*Recortes en el PAC, sanciones establecidas en la normatividad  e investigaciones disciplinarias.
*No se puede efectuar el pago al proveedor
*Los bienes y servicios no son entregados  a las areas en los tiempos requeridos.</t>
  </si>
  <si>
    <t>Talleres de PAC
Seguimiento mensual de la ejecución generando los requerimientos respectivos
Cumplimiento al Cronograma de PAC
Circulares informativas</t>
  </si>
  <si>
    <t>1.Talleres de PAC de seguimiento de la ejecución 
generando los requerimientos respectivos. (50%)
2. Cumplimiento al Cronograma de PAC 50%</t>
  </si>
  <si>
    <t>1. Durante este perio la DTAM hace seguimiento a la ejecución PAC tanto de la DTAM  como de las AP.
2. Se da cumplimiento a las solicitudes de PAC en los periodos establecidos según circular 20164020000024 en cuanto a solicitud PAC vigencia actual.</t>
  </si>
  <si>
    <t>Hace referencia a que los recursos financieros solicitados no se utilicen en el mes</t>
  </si>
  <si>
    <t>Deficiencias en la programación mensual de los pagos</t>
  </si>
  <si>
    <t xml:space="preserve">Recortes en el PAC, sanciones establecidas en la normatividad  </t>
  </si>
  <si>
    <t>Seguimiento a la solicitud de PAC
Memorandos a las DT's cuando no se ejecuta el PAC</t>
  </si>
  <si>
    <t xml:space="preserve">Definir herramienta (al inicio de vigencia) para control de PAC e implementar la misma realizando el respectivo seguimiento </t>
  </si>
  <si>
    <t>Teniendo en cuenta que el Ministerio de Hacienda para esta vigencia ha puesto en marcha medidas de austeridad, fue asignado únicamente el 50% del PAC (Anexo 2 Circular externa No. 003) y para Inversión asignaron el 70% (anexo 3 Oficios Inversion ordinaria 2016), lo cual genera dificultades en cumplimiento de la programación de pagos y se requiere priorizar los pagos urgentes, de tal forma que se realicen los pagos de acuerdo al porcentaje asignado (Anexo 4 Pac No Ejecutado). 
Se elabora archivo PROYECCION PAC 2016 con los valores por cada Dirección Territorial de PAC y los topes mesuales a utilizar, se envía a las Direcciones Territoriales para que se proyecten mensualmente los pagos y esto constituya un punto de cotrol en la Ejecución de PAC.  (Anexo 5 Proyecció PAC 2016).
Se realizan visitas a las Direcciones Territoriales revisando la ejecución realizada a la fecha y realizando la distribución del saldo pendiente por ejecutar priorizando los pagos más relevantes y tomando como referencia el archivo anterior, esto genera un plan de pagos que permite la ejecución de lo programado mensualmente</t>
  </si>
  <si>
    <t xml:space="preserve">Afectar rubros que no corresponden con el objeto del gasto </t>
  </si>
  <si>
    <t>Hace referencia a las solicitudes de certificados de disponibilidad presupuestal que no corresponde al rubro asignado en los POAS</t>
  </si>
  <si>
    <t>Falta de verificación por parte de las Direcciones Territoriales y el Nivel Central de la información suministrada por la Oficina Asesora de Planeación y el Grupo Gestión Financiera.</t>
  </si>
  <si>
    <t>* Investigaciones con incidencia civil, penal  y fiscal</t>
  </si>
  <si>
    <t xml:space="preserve">Creación de puntos de autocontrol para la verificación de  la información. </t>
  </si>
  <si>
    <t>Creación de puntos de autocontrol para la verificación de  la información. (100%)</t>
  </si>
  <si>
    <t>1.1.	Para la adecuada solicitud de CDP se emitieron orientaciones en Comité Administrativo. (Anexo 1.1. Acta de reunión).
1.2.	Las solicitudes de CDP se han desarrollado de manera correcta. (Anexo 1.2. Soporte de seguimiento).</t>
  </si>
  <si>
    <t>No se realiza el seguimiento a la verificacion de lo asignado en el presupuesto por medio de los filtros de la informacion.</t>
  </si>
  <si>
    <t>Se violaria el principio presupuestal de destinacion especifica, se retrasaria los procesos de la cadena presupuestal y los procesos contractuales.</t>
  </si>
  <si>
    <t>Aplicación Puntos de control establecidos en el procedimiento de cadena presupuestal
Seguimiento mensual</t>
  </si>
  <si>
    <t>Promover capacitacion para unificar criterios y ser competentes para poder aplicar los controles en los tres niveles (DTPA) (100%)</t>
  </si>
  <si>
    <t>Se realizo la  verificacion de lo que se planeo en la matriz de costeo  , ademas la revisio del plan  anual de adquisiciones  confrontandolo   se analizo la matriz POA de planeacion y concomapro con resolucuiones del presupuesto asignado de la DTPA comparandolo con lo cargado en el SIIF utilizado para verificar el recurso asignado. para las solicitudes de CPDS  se realizo la socializacion con las areas  del presupuesto asignado para cada una de ellas y la DTPA.Se habilito en el drive una matriz en la cual la pueden visualizar el DIRECTOR,LA CORRDINADORA ,LOS  JEFES DE LAS AREAS Y SUS AUXILIARES ADMINISTRATIVOS verificando las fuentes del presupuesto.Desde presupuesto DTPA se creo una guia para que le hicieran seguimiento a su presupuesto.Los controles son 1,la coordinacion administrativa,el ordenador del gasto,la coordinacion de contratos,presupuesto .Se han ido sensibilizando uno a uno lo auxiliares administrativos de cada area.Se presento a los jefes de area el informe presupuestal finalizada la vigencia 2015,se les presento el presepuesto 2016  y el cuadro segumiento  de las comisiones.comite territorial  evidencia  Anexo 1  Presentacion comite,Anexo 2 GUIA DE METODOLOGICA.</t>
  </si>
  <si>
    <t>Falta de verificación por parte de la DTAM de la información suministrada por la Oficina Asesora de Planeación y el Grupo Gestión Financiera.</t>
  </si>
  <si>
    <t>Investigaciones con incidencia civil, penal  y fiscal</t>
  </si>
  <si>
    <t>Aplicación de los Puntos de control establecidos en el procedimiento de cadena presupuestal
Seguimiento trimestral</t>
  </si>
  <si>
    <t>Verificación en la expedición de CDP y CRP, acompañados de seguimientos mensuales a la ejecución presupuestal (100%)</t>
  </si>
  <si>
    <t>La Territorial aplica hace seguimientos mensuales a la ejecución presepuestal y aplica  lo establecido en el procedimiento  Cadena Presupuestal, sin embargo para el mes de enero el técnico de presupuesto hace liberación de saldos de 2015 que comprometían compromisos de vigencias futuras; co los controles establecidos, la Coordinación Administrativa y Financiera a través de los seguimientos a los POAS  presupuestales, identifica los saldos liberados y adopta Plan de Contingencia que consistió en:
Toma en custodia el TOKEN con el fin de evitar que haya una afectación al presuúesto por parte de la persona encargada.
Se hace requerimiento el 28 de enero al técnico de presupuesto de POA a 31 de diciembre conciliado y el registro del presupuesto asignado en el POA  por dependencias, objeto del gasro, subprograma y registro. Esta información no fue entregada y subida y fue subida con saldos en rojo.
Mediante memorando  20165000000273 del 25 de enero Se le hace solicitud al técnico de presupuesto de información de registros presupuestales, explicara lo sucedido con los regustros presupuestales, los cuales amparaban las vigencias futuras de gastos generales.
Mediante memorando del 27 de enero se da respuesta a ltécnico de presupuesto en el que se aclara que la territorial constituyó vigencias futuras por gastos generales  y se le aclara ue mediante acta quedó la eliminación de valores pequeños para no constituir vigencias sin piso.
Dentrio de las accioens adelantadas se dio conocimiento al Grupo Procesos Disciplinarios con el fin de tomar las acciones a que haya lugar.
la información presupuestal y mientras se define la persona que quedará en el cargo dado que entró en la convocatoria es manejada por la Coordinadora Administrativa y Financiera de la territorial.</t>
  </si>
  <si>
    <t>Extralimitación de funciones en el otorgamiento de permisos, concesiones  y autorizaciones en las Áreas Protegidas, y en el ejercicio de la función sancionatoria.</t>
  </si>
  <si>
    <t>Servidores que tomen decisiones que esten por fuera de las competencias y funciones asignadas a la dependencia a la cual pertenecen.
La responsabilidad del control de este riesgo debe ser conjunta con la Subdirección Administrativa y Financiera – Grupo de Control Disciplinario, debido que es allí donde se investigan las conductas asociadas a extralimitación de funciones en caso que se materialice el riesgo.</t>
  </si>
  <si>
    <t>1. Favorecimiento personal y/o a un tercero o parte interesadas en el otorgamiento de un permiso concesión o autorización y dentro de procesos sancionatoios que se adelanten.</t>
  </si>
  <si>
    <t>Pérdida de credibilidad en el ejercicio de las funciones Institucionales, inicio de acciones disciplinarias y aumento de las presiones sobre los recursos naturales que administra la entidad</t>
  </si>
  <si>
    <t>SGM-Grupo de trámites y evaluación ambiental</t>
  </si>
  <si>
    <t>1.1 Revisión y análisis minucioso en la  cadena de evaluación jurídica y técnica,  para resolver  trámites ambientales o en la expedición de decisiones administrativas adelantadas en un proceso sancionatorio.
1.2 Aplicación del formato de seguimiento al cumplimiento de los tiempos del procedimiento, donde se evidencia que dentro de los trámites actúan varios servidores públicos.</t>
  </si>
  <si>
    <t>Verificar que en la  cadena de evaluación jurídica y técnica,  para resolver  trámites ambientales o en la expedición de decisiones administrativas adelantadas en un proceso sancionatorio, intervengan varios servidores públicos y las decisiones de fondo tomadas, no dependan del concepto de una sola persona. (60%)
Aplicar el procedimiento y  los formatos establecidos para el seguimiento al cumplimiento de los tiempos  establecidos, donde se evidencia que dentro de los trámites actúan varios servidores públicos y la revisión de expedientes se hace por un equipo interdisciplinario. (40%)</t>
  </si>
  <si>
    <t>Para efectos de prevenir que los servidores públicos que forman parte de lo los equipos de evaluación y seguimiento a trámites ambientales, tomen decisiones que estén por fuera de las competencias y funciones asignadas a la dependencia a la cual pertenecen, se vienen implementando acciones como las siguientes:
1. Seguimiento a los tiempos contemplados en los procedimientos para trámites ambientales desde noviembre 18 de 2014, se incorporó a cada expediente y se diligencia para cada trámite el formato siguiente, 
AMSPNN_FO_48 Seguimientocumplimientotiemposinvestcientifica
AMSPNN_FO_49 Seguimientocumplimientotiempostramites_RNSC
AMSPNN_FO_50 Seguimientocumplimientotiemposfilmacionyfotografia
AMSPNN_FO_51 Seguimientocumplimtiempostramiteconcesiondeaguassup (1)
También se hace seguimiento al cumplimiento de solicitud de información adicional, realizada mediante Auto de Inicio, a través del siguiente formato: AMSPNN_FO_52 Verificacion documentos autos tramite registro_RNSC (1) El diligenciamiento y seguimiento permite verificar que el usuario cumpla con la totalidad de los requisitos dentro de la fase de evaluación y seguimiento respectivo.  
2.  Las bases de datos del estado para los trámites ambientales, se mantiene actualizada, desde las cuales se hace reporte POA.
3.  Desde la oficina de Atención al Usuario se actualiza la base de datos de trámites ambientales en línea sobre el estado del trámite.
4. Todas las solicitudes de trámites ambientales para evaluación jurídica y técnicas son asignadas por ORFEO en el cual se puede ver la trazabilidad de las diferentes actuaciones y el personal que las realiza.
5. Correos electrónicos entre usuarios y servidores públicos, donde se evidencia que el relacionamiento entre los usuarios y el equipo técnico del GTEA se hace de manera formal con conocimiento del Coordinador del GTEA 
6. Se ha programado para el día 25, 26, 27 y 28 de abril de 2016, la revisión de expedientes de los cuatro trámites ambientales dentro del Procerdimiento de Control al Producto y/o Servicio No Conforme.
Evidencias: Bases de datos, correos,</t>
  </si>
  <si>
    <t>Pérdida de la información de los expedientes relacionados con los trámites ambientales y procesos sancionatorios</t>
  </si>
  <si>
    <t>Hace referencia al extravío de la información fisica y/o digital contenida en los expedientes tales como: documentos del solicitante y del presunto infractor, actos administrativos, comunicaciones de otros entidades, memorandos, entre otros</t>
  </si>
  <si>
    <t>1. Sustracción deliberada de los documentos del expedientes
2. Prestar el expediente sin diligenciar el formato de prestamo, lo cual impidie llevar un seguimiento adecuado 
3. Deficiencias de la manipulación de los documentos durante la cadena de custodia</t>
  </si>
  <si>
    <t xml:space="preserve">1. No contar con los insumos documentales para continuar con el trámite
2. Denuncias presentadas por parte de los usuarios
3. Deficiente prestación del servicio </t>
  </si>
  <si>
    <t xml:space="preserve"> Custodia permanente  de los expendierntes en el archivo correspondiente 
Personal asignado para la foliación de documentos e identificación de los expedients
Base de datos donde se indica la localización de cada expediente 
Diligenciamiento del formato Prestamo documental y devolución 
</t>
  </si>
  <si>
    <t>1. Continuar custiodiando los expendierntes en el archivo correspondiente  (60%)
2 y 3. Mantener actualizada la Base de datos donde se indica la localización de cada expediente(30%) 
2 y 3. Prestar los expedientes previo diligenciamiento del formato Prestamo documental y devolución(10%)</t>
  </si>
  <si>
    <t>1. Para evitar la pérdida de información de los expedientes físicos, correspondientes a trámites Ambientales que son competenvcia del GTEA; se dan instrucciones precisas a los servidores públicos del GTEA, con el objeto de evitar la materialización de dicho riesgo. 
2. La funcionaria responsable del archivo físico es Erika Indira Sánchez del GTEA, quien  viene  foliando, actualizando etiquetado y  numeración de cajas que continene expedientes.  
3. La solicitud de préstamo de expedientes se hace mediante correo electrónico y diligenciado el formato "Planilla de préstamo Documental, con Código: GAINF_FO_10. V2, Vigente desde 26/10/2011 (Ver imagen) lo mismo la devolución, verificada por la funcionaria que tiene a cargo  la custodia del archivo. 
4. Los expedientes  son revisados en dentro de la aplicación del  procedimiento de Producto y/o Servicio NO  Conforme y  a  la fecha no se conoce de pérdida de información contenida en los expedientes que son responsabilidad del GTEA.
5. Se ha recomendado a los servidores tener en los escritorios unicamente  los expedientes  en los que estén trabajando y devolverlos apenas se termine la actuación en ellos.
Se adjuntan bases de datos de los trámites ambientales, donde se evidencian las actuaciones del equipo interdisciplinario, los tiempos y estado de los trámites.
A la fecha,  NO se conoce niguna alerta por pérdida de información  a cargo del GTEA. Se adjuntan las evidencias</t>
  </si>
  <si>
    <t>Dilación de los procesos sancionatorios y/o trámites ambientales</t>
  </si>
  <si>
    <t>El trámite de procesos sancionatorios puede desencadenar la generación de pasos adicionales o información innecesaria conducente a la imposición y ejecución de multas y/o sanciones.</t>
  </si>
  <si>
    <t>1. Retardar deliberamente la continuidad del trámite ambiental .</t>
  </si>
  <si>
    <t>Caducidad de la acción sancionatoria o pérdida de la fuerza ejecutoria de las decisiones administrativas.
Incumplimiento de los términos legales para resolver la solicitud.</t>
  </si>
  <si>
    <t xml:space="preserve"> Asignación técnica y presupuestal para resolver  solicitudes de trámites ambientales y trámites administrativos sancionatorios de caracter ambiental 
Cumplimiento de los tiempos contemplados en los procedimientos para los trámites ambientales y procesos sancionatorios</t>
  </si>
  <si>
    <t>1. Verificar el cumplimiento a los procedimientos relacionados con los procesos sancionatorios y trámites ambientales (100%)</t>
  </si>
  <si>
    <t xml:space="preserve">1. Se da estricto cumplimiento a los tiempos contemplados en el Procedimiento Sancionatorio de Carácter Ambiental  -  AMSPNN_PR_22 - Versión 2 -  Vigente desde 09/04/2014 y a los procedimientos para trámites ambientales dentro del Sistema de Gestión de la Calidad
Se adjunta el reporte del  POA  del GTEA  con las actuaciones técnicas y Juridicas del primer trimestre de  2016; en dicho reporte  se muestran las actuaciones dentro de los procesos sancionatorios que  se vienen adelantando en al SGM. 
Se adjunta la base de datos y el reporte anunciado. </t>
  </si>
  <si>
    <t>Solicitar y/o recibir directa o indirectamente, dádivas, agasajos, regalos, favores o cualquier otra clase de beneficios.</t>
  </si>
  <si>
    <t xml:space="preserve">Exigencia de dádivas contraprestaciones y/o beneficios particulares para el otorogamiento de Concesiones, permisos y autorizaciones, o tomar decisiones en procesos sancionatorios.
 </t>
  </si>
  <si>
    <t>1, Interés particular en obtener  un beneficio ilicito originado en el otorgamiento de un permiso, concesión y/o autorización, o proferir decisiones en un proceso sancionatorio.
2, Que el Personal del GTEA entrege al usuario información del tramite de manera informal</t>
  </si>
  <si>
    <t>Pérdida de credibilidad en el ejercicio de las funciones Institucionales, inicio de acciones disciplinarias.</t>
  </si>
  <si>
    <t>Revisión y análisis minucioso en la  cadena de evaluación jurídica y técnica,  para resolver  trámites ambientales o en la expedición de decisiones administrativas adelantadas en un proceso sancionatorio.
Aplicación del formato de seguimiento al cumplimiento de los tiempos del procedimiento, donde se evidencia que dentro de los trámites actúan varios servidores públicos.
Los contemplados en el Estatuto Disciplinario vigente, en caso de requerirse</t>
  </si>
  <si>
    <t>Cumplimiento a los procedimientos de calidad para los procesos sancionatorios y trámites ambientales. (35%)
Elaborar acta de las reuniones realizadas con los usuarios (35%)
Imprmir los correos electrkónicos donde se suministre información al usuario relacionada con el tramite y posteriormente incorporarlos en el expendiente respectivo. (30%)</t>
  </si>
  <si>
    <r>
      <t xml:space="preserve">Se tiene consolidado un proceso preventivo anticorrupción, representado en el seguimiento a los procedimientos para los trámites ambientales, formatos de verificación del cumplimiento de los tiempos para cada trámite.
Seguimiento y control al complimiento de la ficha de requisitos para el usuario, los legales y los de la Entidad, a través del procedimiento de Producto y/o Servicio No Conforme.
Verificación del cumplimiento de las acciones correctivas derivadas de la revisión del Producto No Conforme, las que constan en las respectivas fichas. </t>
    </r>
    <r>
      <rPr>
        <b/>
        <sz val="11"/>
        <rFont val="Calibri"/>
        <family val="2"/>
      </rPr>
      <t>A la fecha no se tiene conocimiento alguno de quejas o denuncias por  solicitudes y/o recibir directa o indirectamente, dádivas, agasajos, regalos, favores o cualquier otra clase de beneficios a los servidores públicos que intervienen en los Trámites Ambientales</t>
    </r>
    <r>
      <rPr>
        <sz val="11"/>
        <color rgb="FF000000"/>
        <rFont val="Calibri"/>
        <family val="2"/>
      </rPr>
      <t>Evidencias: Convocatorias para realizar seguimiento al Contro del Producto y/o Servicio No Conforme  y correo electrónico convocando a reunión de inducción.</t>
    </r>
  </si>
  <si>
    <t>No contar con una comprensión y acción colectiva (intra e interinstitucional, comunidades) de los conflictos territoriales por Uso, Ocupación y Tenencia.</t>
  </si>
  <si>
    <t>Dentro de los avances que se deben tener intra  e interinstitucionalmente, desde la gestión del área protegida se ha identificado que nos hemos quedado cortos al momento de comprender los conflictos territoriales en el marco de UOT y por ende en la  implementación de acciones colectivas.</t>
  </si>
  <si>
    <t xml:space="preserve">1. Articulación inter e intra institucional en proceso de fortalecimiento.  
2. Espacios de relacionamiento con las comunidades en proceso de fortalecimiento. </t>
  </si>
  <si>
    <t>Perdida de gobernabilidad
Aumento de las presiones y amenazas
Fragmentación de los ecosistemas
Afectación a la biodiversidad presente en el parque.</t>
  </si>
  <si>
    <t xml:space="preserve">PNN Sumapaz </t>
  </si>
  <si>
    <t>1. Gestión relacionamiento interinstitucional y comunitario.
Avance en la caracterizacion de la situacion actual de Uso, Ocupación y Tenencia.</t>
  </si>
  <si>
    <t>1. Adelantar acciones para el fortalecimiento  de la articulacion intra e inster institucional. 70%
2. Adelantar acciones para generar espacios de concertación con las comunidades. 30%</t>
  </si>
  <si>
    <t>Jefe de Área Protegida</t>
  </si>
  <si>
    <t>1.1 Como parte del fortalecimiento institucional se contrato a la técnico de UOT quien es la encargada de este proceso, la cual tiene dentro de sus funciones contractuales , i Apoyar la Identificación de los predios al interior del Área Protegida,  ii Apoyar la Caracterización y tipificación de los predios con ocupación en el PNN Sumapaz en articulación con actores sociales e institucionales estratégicos, acciones que pretenden dar una panorama de la situación actual de los ocupantes en el área protegida. 10% (Anexo 1.1.CPS 15-16)
1.2. En cuanto al fortalecimiento interinstitucional se realizo acercamiento con la alcaldia de Castillo el 18 de marzo para  planteamiento del problema de ocupación en las áreas protegidas en donde se manifiesta la importancia de trabajar de manera articulada para la identificación  y verificación de 52 predios que se encuentran distribuidos en 7 veredas, para esto se coordina reunion con la Alcaldesa y el Jefe de área protegida el 4 de abril de 2016 10% (Anexo 1.2 Acercamiento Castillo)
1.3. Se lleva a cabo reunion con la Alcaldia de Castillo el 4 de abril de 2016  con el fin de realizar trabajo articulado en donde se puedan conocer las veredas y predios que se encuentran al interior del Área Protegida y se inicie una caracterización predial para reconocer la dinámica de cada predio tanto a nivel de uso de suelo y población, para esto la alcaldia se compromete a realizar convocatoria a la comunidad para el mes de mayo y poder realizar socialización del proceso que se adelantará, adicionalmente la alcaldía se compromete a realizar acompañamiento durante estas actividades. 10% (Anexo 1.3 Reunion Castillo)
2.1.Dentro de las acciones que se estan adelantando con las comunidades se esta avanzando en la aplicación de las fichas de caracterización, este proceso se  viene trabajando desde el 2015, ejercicio que ha continuado para la vigencia 2016 en veredas como  Libertad alta, Retiro y Palomas , para el siguiente trimestre se proyecta la digitalización de la información recopilada hasta el momento, de igual manera la caracterización en la vereda monserrate y los municipios de Lejanias y Castillo. 10% ( Anexo 2.1 Fichas)
Nota. Es importante aclarar que desde el 22 de febrero se suspendió la Mesa Nacional de Concertación Campesina, lo que ha detenido muchos procesos de UOT, estamos a la espera de la reactivación de la misma para seguir generando espacios de concertación con la comunidad. (Boletin 09 Mesa de Concertación)</t>
  </si>
  <si>
    <t>No contar con la capacidad operativa para generar una estrategia de control y educación para el turismo no controlado</t>
  </si>
  <si>
    <t>Los recursos con los que cuenta el área protegida para gestionar todas sus situaciones de manejo son insuficientes para atender adecuadamente  la situación de turismo no controlado.</t>
  </si>
  <si>
    <t>1. Gestión con actores involucrados enfocada a obtener apoyo para una  estrategia de control y educación que se encuentra en proceso de fortalecimiento.</t>
  </si>
  <si>
    <t>Desarrollo de acciones de control y educación.
Reuniones intrainstitucionales para revision de indicadores de monitoreo del turismo no controlado en la laguna de Chisaca.
Articulación con instituciones educativas para el desarrollo del servicio social.</t>
  </si>
  <si>
    <t>1. Generar acciones de acercamientos intra e inter institucional para la consecucion de apoyo y/o recursos  para la mejora de  la capacidad operativa. 100%</t>
  </si>
  <si>
    <t>1.1 En el marco de planificación del ecoturismo se avanzo mediante un acuerdo institucional la Alcaldia local de Sumapaz y el el ejercito Nacional - BAMAR, empiezan a apoyar la estrategia de control y manejo del sector laguna de Chisaca. La Alcaldia se compromete a instalar y desinstalar una carpa para 60 personas con sillas y mesas que facilita que los funcionarios del Parque y los jovenes del servicio social puedan realizar de forma mas eficiente sus actividades y a la vez protegerse del clima y soldados del BAMAR apoyan en el control para que los visistantes no ingresen a senderos en recuperación. Se apoya el desarrollo del primer taller de coordinación con actores de la localidad 5, realizado por la consultoria Consorcio Sumapaz. Con el apoyo de la SGM se le hacen aportes al primer producto de la consultoria que presenta el diagnostico del sector de las Lagunas, ademas las siguientes actividades puntuales;
a. Acompañamientos por parte del PNN Sumapaz y el acueducto de Bogotá al Consorcio Chisacá, en donde se han hecho diversas recomendaciones para la definición  de senderos para el sector de Chisacá y se ha enfatizado en la necesidad de un proceso participativo con los actores locales.( Ver 1.1 a Anexo Consorcio).(10%)
b. Fortalecimiento de la articulación institucional entre el PNN Sumapaz y la Alcaldía Local de Sumapaz, para el ordenamiento y control del uso público del sector de Chisacá o los Tunjos, ( Ver 1.1 b y c Anexo  Alcaldia Local de Sumapaz)5%.
c. Se han mejorado las condiciones físicas para la recepción de visitantes por parte de los funcionarios del AP y los estudiantes del servicio social.( VVer 1.1 b y c Anexo  Alcaldia Local de Sumapaz) 5%
d. El PNN Sumapaz y el Colegio agrícola Ambiental Jaime Garzón de la localidad 20, mantienen la articulación institucional para el desarrollo de las labores de Servicio Social de los estudiantes de grados noveno, decimo y once; los estudiantes continúan apoyando la gestión preventiva y educativa que realizan los funcionarios del AP en los días de recepción de visitantes al sector de Chisacá-Los Tunjos. ( Ver 1.1 d Anexo 3 Colegio Jaime Garzon).10%
e. Mantenimiento de espacios de coordinación y discusión sobre el manejo y uso público del AP en sitios asociados al patrimonio inmaterial cpn el área protegida y la CLIP Sumapaz.( Ver 1.1 e Anexo 4 CLIP)10%
f. Se sigue realizando control de visitantes en la Laguna de Chisaca por parte del Equipo de trabajo, ( Ver 1.1 f anexo 5 Recorridos)10%</t>
  </si>
  <si>
    <t>MATRIZ DE CALIFICACIÓN, EVALUACIÓN Y RESPUESTA A LOS RIESGOS</t>
  </si>
  <si>
    <t>VALOR</t>
  </si>
  <si>
    <t>ZONA DE RIESGO BAJA</t>
  </si>
  <si>
    <t xml:space="preserve">Asumir el riesgo </t>
  </si>
  <si>
    <t>ZONA DE RIESGO MODERADA</t>
  </si>
  <si>
    <t>Asumir el riesgo, reducir el riesgo</t>
  </si>
  <si>
    <t>ZONA DE RIESGO ALTA</t>
  </si>
  <si>
    <t>Reducir el riesgo, evitar, compartir o transferir</t>
  </si>
  <si>
    <t>ZONA DE RIESGO EXTREMA</t>
  </si>
  <si>
    <t>BAJA</t>
  </si>
  <si>
    <t>OPCIONES DE MANEJO</t>
  </si>
  <si>
    <t>* Asumir el riesgo</t>
  </si>
  <si>
    <t>MODERADA</t>
  </si>
  <si>
    <t>* Asumir el riesgo
* Reducir el riesgo</t>
  </si>
  <si>
    <t>ALTA</t>
  </si>
  <si>
    <t>* Reducir el riesgo
* Evitar el riesgo
* Compartir o transferir el riesgo</t>
  </si>
  <si>
    <t>EXTREMA</t>
  </si>
  <si>
    <t>#ERROR!</t>
  </si>
  <si>
    <t>Los soportes suministrados y la descripción de los mismos en la matriz, denotan seguimiento y coadyuvan a no materializar el riesgo.</t>
  </si>
  <si>
    <t>No se evidencian soportes relacionados con las acciones establecidas, cabe anotar que en la matriz de seguimiento reportada se consignan las actividades desarrolladas.</t>
  </si>
  <si>
    <t>La Unidad de Decisión no programó avances al respecto para este periodo.</t>
  </si>
  <si>
    <t>La información debió reportarse con corte a 30 de abril de 2016: la Unidad de Decisión no programó avances al respecto para este periodo. Al respecto aduce su incumplimiento y reprogramación de un evento para el mes de mayo de 2016 debido a "...El primer Congreso de planeación con las autoridaes indígenas, que se había programado para el mes de febrero se tuvo que postergar, por un cruce de agendas...". Así: No se evidencian soportes relacionados con las acciones establecidas, cabe anotar que en la matriz de seguimiento reportada se consignan las actividades desarrolladas.</t>
  </si>
  <si>
    <t>Carpeta vacía: No se evidencian soportes relacionados con las acciones establecidas, cabe anotar que en la matriz de seguimiento reportada se consignan las actividades desarrolladas.</t>
  </si>
  <si>
    <t>La descripción de avances no es coherente con la definición del riesgo. Sin embargo los soportes suministrados coadyuvan a su no materialización.</t>
  </si>
  <si>
    <t>La Unidad de Decisión no envió ninguna clase de soporte para verificar la información.</t>
  </si>
  <si>
    <r>
      <t xml:space="preserve">No se evidencian soportes relacionados con las acciones establecidas, cabe anotar que en la matriz de seguimiento reportada se consignan las actividades desarrolladas.
</t>
    </r>
    <r>
      <rPr>
        <b/>
        <sz val="9"/>
        <rFont val="Arial Narrow"/>
        <family val="2"/>
      </rPr>
      <t>Las evidencias se encuentran en el proceso de Adquisición de Bienes y Servicios.</t>
    </r>
  </si>
</sst>
</file>

<file path=xl/styles.xml><?xml version="1.0" encoding="utf-8"?>
<styleSheet xmlns="http://schemas.openxmlformats.org/spreadsheetml/2006/main" xmlns:mc="http://schemas.openxmlformats.org/markup-compatibility/2006" xmlns:x14ac="http://schemas.microsoft.com/office/spreadsheetml/2009/9/ac" mc:Ignorable="x14ac">
  <fonts count="40">
    <font>
      <sz val="11"/>
      <color rgb="FF000000"/>
      <name val="Calibri"/>
    </font>
    <font>
      <sz val="10"/>
      <color rgb="FF000000"/>
      <name val="Tahoma"/>
      <family val="2"/>
    </font>
    <font>
      <b/>
      <sz val="10"/>
      <name val="Tahoma"/>
      <family val="2"/>
    </font>
    <font>
      <b/>
      <sz val="10"/>
      <color rgb="FF000000"/>
      <name val="Tahoma"/>
      <family val="2"/>
    </font>
    <font>
      <sz val="11"/>
      <name val="Calibri"/>
      <family val="2"/>
    </font>
    <font>
      <sz val="10"/>
      <name val="Tahoma"/>
      <family val="2"/>
    </font>
    <font>
      <b/>
      <sz val="18"/>
      <name val="Arial"/>
      <family val="2"/>
    </font>
    <font>
      <b/>
      <sz val="28"/>
      <name val="Arial"/>
      <family val="2"/>
    </font>
    <font>
      <sz val="12"/>
      <name val="Arial Narrow"/>
      <family val="2"/>
    </font>
    <font>
      <sz val="10"/>
      <name val="Arial"/>
      <family val="2"/>
    </font>
    <font>
      <b/>
      <sz val="8"/>
      <color rgb="FF000000"/>
      <name val="Tahoma"/>
      <family val="2"/>
    </font>
    <font>
      <b/>
      <sz val="9"/>
      <name val="Arial Narrow"/>
      <family val="2"/>
    </font>
    <font>
      <b/>
      <sz val="9"/>
      <color rgb="FF000000"/>
      <name val="Arial Narrow"/>
      <family val="2"/>
    </font>
    <font>
      <sz val="9"/>
      <color rgb="FF000000"/>
      <name val="Arial Narrow"/>
      <family val="2"/>
    </font>
    <font>
      <b/>
      <sz val="9"/>
      <color rgb="FFFF0000"/>
      <name val="Arial Narrow"/>
      <family val="2"/>
    </font>
    <font>
      <b/>
      <sz val="9"/>
      <color rgb="FFFF00FF"/>
      <name val="Arial Narrow"/>
      <family val="2"/>
    </font>
    <font>
      <sz val="9"/>
      <color rgb="FFFF0000"/>
      <name val="Arial Narrow"/>
      <family val="2"/>
    </font>
    <font>
      <sz val="9"/>
      <name val="Arial Narrow"/>
      <family val="2"/>
    </font>
    <font>
      <sz val="9"/>
      <name val="Arial"/>
      <family val="2"/>
    </font>
    <font>
      <sz val="10"/>
      <name val="Arial Narrow"/>
      <family val="2"/>
    </font>
    <font>
      <sz val="8"/>
      <name val="Arial Narrow"/>
      <family val="2"/>
    </font>
    <font>
      <sz val="11"/>
      <name val="&quot;Arial Narrow&quot;"/>
    </font>
    <font>
      <b/>
      <sz val="11"/>
      <name val="Arial"/>
      <family val="2"/>
    </font>
    <font>
      <b/>
      <sz val="14"/>
      <color rgb="FF000000"/>
      <name val="Arial Narrow"/>
      <family val="2"/>
    </font>
    <font>
      <b/>
      <sz val="14"/>
      <name val="Arial Narrow"/>
      <family val="2"/>
    </font>
    <font>
      <b/>
      <sz val="10"/>
      <color rgb="FF000000"/>
      <name val="Arial Narrow"/>
      <family val="2"/>
    </font>
    <font>
      <b/>
      <u/>
      <sz val="11"/>
      <color rgb="FF000000"/>
      <name val="Arial Narrow"/>
      <family val="2"/>
    </font>
    <font>
      <b/>
      <sz val="10"/>
      <name val="Arial Narrow"/>
      <family val="2"/>
    </font>
    <font>
      <b/>
      <sz val="18"/>
      <color rgb="FF000000"/>
      <name val="Arial Narrow"/>
      <family val="2"/>
    </font>
    <font>
      <b/>
      <sz val="18"/>
      <name val="Arial Narrow"/>
      <family val="2"/>
    </font>
    <font>
      <b/>
      <sz val="11"/>
      <name val="Calibri"/>
      <family val="2"/>
    </font>
    <font>
      <sz val="11"/>
      <color rgb="FFFF0000"/>
      <name val="Calibri"/>
      <family val="2"/>
    </font>
    <font>
      <sz val="11"/>
      <color rgb="FFFF00FF"/>
      <name val="Calibri"/>
      <family val="2"/>
    </font>
    <font>
      <sz val="11"/>
      <color rgb="FFB7B7B7"/>
      <name val="Calibri"/>
      <family val="2"/>
    </font>
    <font>
      <i/>
      <sz val="11"/>
      <name val="Calibri"/>
      <family val="2"/>
    </font>
    <font>
      <b/>
      <i/>
      <sz val="11"/>
      <name val="Calibri"/>
      <family val="2"/>
    </font>
    <font>
      <sz val="9"/>
      <name val="Arial Narrow"/>
      <family val="2"/>
    </font>
    <font>
      <b/>
      <sz val="9"/>
      <name val="Arial Narrow"/>
      <family val="2"/>
    </font>
    <font>
      <sz val="9"/>
      <color rgb="FF000000"/>
      <name val="Arial Narrow"/>
      <family val="2"/>
    </font>
    <font>
      <sz val="11"/>
      <color rgb="FF000000"/>
      <name val="Calibri"/>
      <family val="2"/>
    </font>
  </fonts>
  <fills count="19">
    <fill>
      <patternFill patternType="none"/>
    </fill>
    <fill>
      <patternFill patternType="gray125"/>
    </fill>
    <fill>
      <patternFill patternType="solid">
        <fgColor rgb="FFFFFFFF"/>
        <bgColor rgb="FFFFFFFF"/>
      </patternFill>
    </fill>
    <fill>
      <patternFill patternType="solid">
        <fgColor rgb="FFD8D8D8"/>
        <bgColor rgb="FFD8D8D8"/>
      </patternFill>
    </fill>
    <fill>
      <patternFill patternType="solid">
        <fgColor rgb="FFB8CCE4"/>
        <bgColor rgb="FFB8CCE4"/>
      </patternFill>
    </fill>
    <fill>
      <patternFill patternType="solid">
        <fgColor rgb="FF8DB3E2"/>
        <bgColor rgb="FF8DB3E2"/>
      </patternFill>
    </fill>
    <fill>
      <patternFill patternType="solid">
        <fgColor rgb="FFC6D9F0"/>
        <bgColor rgb="FFC6D9F0"/>
      </patternFill>
    </fill>
    <fill>
      <patternFill patternType="solid">
        <fgColor rgb="FFC0C0C0"/>
        <bgColor rgb="FFC0C0C0"/>
      </patternFill>
    </fill>
    <fill>
      <patternFill patternType="solid">
        <fgColor rgb="FFF3F3F3"/>
        <bgColor rgb="FFF3F3F3"/>
      </patternFill>
    </fill>
    <fill>
      <patternFill patternType="solid">
        <fgColor rgb="FFBFBFBF"/>
        <bgColor rgb="FFBFBFBF"/>
      </patternFill>
    </fill>
    <fill>
      <patternFill patternType="solid">
        <fgColor rgb="FF00CCFF"/>
        <bgColor rgb="FF00CCFF"/>
      </patternFill>
    </fill>
    <fill>
      <patternFill patternType="solid">
        <fgColor rgb="FF008000"/>
        <bgColor rgb="FF008000"/>
      </patternFill>
    </fill>
    <fill>
      <patternFill patternType="solid">
        <fgColor rgb="FFFFFF00"/>
        <bgColor rgb="FFFFFF00"/>
      </patternFill>
    </fill>
    <fill>
      <patternFill patternType="solid">
        <fgColor rgb="FFF79646"/>
        <bgColor rgb="FFF79646"/>
      </patternFill>
    </fill>
    <fill>
      <patternFill patternType="solid">
        <fgColor rgb="FFFF0000"/>
        <bgColor rgb="FFFF0000"/>
      </patternFill>
    </fill>
    <fill>
      <patternFill patternType="solid">
        <fgColor rgb="FFFF0000"/>
        <bgColor rgb="FFFFFFFF"/>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s>
  <borders count="38">
    <border>
      <left/>
      <right/>
      <top/>
      <bottom/>
      <diagonal/>
    </border>
    <border>
      <left style="medium">
        <color rgb="FF000000"/>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style="thin">
        <color indexed="64"/>
      </left>
      <right style="thin">
        <color indexed="64"/>
      </right>
      <top/>
      <bottom style="thin">
        <color rgb="FF000000"/>
      </bottom>
      <diagonal/>
    </border>
    <border>
      <left style="thin">
        <color indexed="64"/>
      </left>
      <right style="thin">
        <color rgb="FF000000"/>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4">
    <xf numFmtId="0" fontId="0" fillId="0" borderId="0" xfId="0" applyFont="1" applyAlignment="1"/>
    <xf numFmtId="0" fontId="1" fillId="0" borderId="0" xfId="0" applyFont="1"/>
    <xf numFmtId="0" fontId="1" fillId="0" borderId="1" xfId="0" applyFont="1" applyBorder="1"/>
    <xf numFmtId="0" fontId="2" fillId="0" borderId="2" xfId="0" applyFont="1" applyBorder="1"/>
    <xf numFmtId="0" fontId="3" fillId="0" borderId="2" xfId="0" applyFont="1" applyBorder="1"/>
    <xf numFmtId="0" fontId="3" fillId="0" borderId="3" xfId="0" applyFont="1" applyBorder="1"/>
    <xf numFmtId="0" fontId="3" fillId="0" borderId="0" xfId="0" applyFont="1"/>
    <xf numFmtId="0" fontId="1" fillId="0" borderId="3" xfId="0" applyFont="1" applyBorder="1"/>
    <xf numFmtId="0" fontId="1" fillId="0" borderId="2" xfId="0" applyFont="1" applyBorder="1"/>
    <xf numFmtId="0" fontId="3" fillId="0" borderId="2" xfId="0" applyFont="1" applyBorder="1" applyAlignment="1">
      <alignment horizontal="center" vertical="center" wrapText="1"/>
    </xf>
    <xf numFmtId="0" fontId="5" fillId="0" borderId="2" xfId="0" applyFont="1" applyBorder="1"/>
    <xf numFmtId="0" fontId="3" fillId="0" borderId="0" xfId="0" applyFont="1" applyAlignment="1">
      <alignment horizontal="center" vertical="center" wrapText="1"/>
    </xf>
    <xf numFmtId="0" fontId="5" fillId="0" borderId="0" xfId="0" applyFont="1"/>
    <xf numFmtId="0" fontId="1" fillId="0" borderId="0" xfId="0" applyFont="1" applyAlignment="1">
      <alignment wrapText="1"/>
    </xf>
    <xf numFmtId="0" fontId="1" fillId="2" borderId="0" xfId="0" applyFont="1" applyFill="1" applyBorder="1"/>
    <xf numFmtId="0" fontId="5" fillId="0" borderId="0" xfId="0" applyFont="1" applyAlignment="1">
      <alignment wrapText="1"/>
    </xf>
    <xf numFmtId="0" fontId="9" fillId="0" borderId="0" xfId="0" applyFont="1" applyAlignment="1">
      <alignment vertical="center" wrapText="1"/>
    </xf>
    <xf numFmtId="0" fontId="0" fillId="0" borderId="0" xfId="0" applyFont="1"/>
    <xf numFmtId="0" fontId="11" fillId="3" borderId="1" xfId="0" applyFont="1" applyFill="1" applyBorder="1" applyAlignment="1">
      <alignment horizontal="center" vertical="center" wrapText="1"/>
    </xf>
    <xf numFmtId="0" fontId="12" fillId="4" borderId="18" xfId="0" applyFont="1" applyFill="1" applyBorder="1"/>
    <xf numFmtId="0" fontId="12" fillId="5" borderId="16" xfId="0" applyFont="1" applyFill="1" applyBorder="1"/>
    <xf numFmtId="0" fontId="13" fillId="2" borderId="0" xfId="0" applyFont="1" applyFill="1" applyBorder="1"/>
    <xf numFmtId="0" fontId="11" fillId="3" borderId="19"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2" fillId="4" borderId="22" xfId="0" applyFont="1" applyFill="1" applyBorder="1"/>
    <xf numFmtId="0" fontId="12" fillId="5" borderId="16" xfId="0" applyFont="1" applyFill="1" applyBorder="1" applyAlignment="1">
      <alignment horizontal="center" vertical="center" wrapText="1"/>
    </xf>
    <xf numFmtId="0" fontId="11" fillId="6" borderId="13"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6" borderId="23" xfId="0" applyFont="1" applyFill="1" applyBorder="1" applyAlignment="1">
      <alignment horizontal="center" vertical="center" wrapText="1"/>
    </xf>
    <xf numFmtId="0" fontId="11" fillId="6" borderId="24"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2" fillId="5" borderId="25" xfId="0" applyFont="1" applyFill="1" applyBorder="1" applyAlignment="1">
      <alignment horizontal="center" vertical="center" wrapText="1"/>
    </xf>
    <xf numFmtId="0" fontId="12" fillId="5" borderId="19" xfId="0" applyFont="1" applyFill="1" applyBorder="1" applyAlignment="1">
      <alignment horizontal="center" vertical="center" wrapText="1"/>
    </xf>
    <xf numFmtId="0" fontId="11" fillId="4" borderId="20"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6" borderId="27"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13" fillId="0" borderId="2" xfId="0" applyFont="1" applyBorder="1" applyAlignment="1">
      <alignment horizontal="center" vertical="center"/>
    </xf>
    <xf numFmtId="0" fontId="13" fillId="0" borderId="2" xfId="0" applyFont="1" applyBorder="1" applyAlignment="1">
      <alignment vertical="center" wrapText="1"/>
    </xf>
    <xf numFmtId="0" fontId="13" fillId="2" borderId="2" xfId="0" applyFont="1" applyFill="1" applyBorder="1" applyAlignment="1">
      <alignment vertical="center" wrapText="1"/>
    </xf>
    <xf numFmtId="0" fontId="13" fillId="0" borderId="2" xfId="0" applyFont="1" applyBorder="1" applyAlignment="1">
      <alignment horizontal="center" vertical="center" wrapText="1"/>
    </xf>
    <xf numFmtId="1" fontId="13" fillId="0" borderId="2" xfId="0" applyNumberFormat="1" applyFont="1" applyBorder="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vertical="center" wrapText="1"/>
    </xf>
    <xf numFmtId="0" fontId="16" fillId="0" borderId="2" xfId="0" applyFont="1" applyBorder="1" applyAlignment="1">
      <alignment horizontal="center" vertical="center" wrapText="1"/>
    </xf>
    <xf numFmtId="3" fontId="16" fillId="0" borderId="2" xfId="0" applyNumberFormat="1" applyFont="1" applyBorder="1" applyAlignment="1">
      <alignment horizontal="center" vertical="center" wrapText="1"/>
    </xf>
    <xf numFmtId="1" fontId="13" fillId="0" borderId="2" xfId="0" applyNumberFormat="1" applyFont="1" applyBorder="1" applyAlignment="1">
      <alignment vertical="center" wrapText="1"/>
    </xf>
    <xf numFmtId="0" fontId="13" fillId="0" borderId="2" xfId="0" applyFont="1" applyBorder="1" applyAlignment="1">
      <alignment vertical="center"/>
    </xf>
    <xf numFmtId="14" fontId="17" fillId="0" borderId="2" xfId="0" applyNumberFormat="1" applyFont="1" applyBorder="1" applyAlignment="1">
      <alignment horizontal="center" vertical="center" wrapText="1"/>
    </xf>
    <xf numFmtId="14" fontId="13" fillId="0" borderId="2" xfId="0" applyNumberFormat="1" applyFont="1" applyBorder="1" applyAlignment="1">
      <alignment horizontal="center" vertical="top" wrapText="1"/>
    </xf>
    <xf numFmtId="0" fontId="17" fillId="2" borderId="2" xfId="0" applyFont="1" applyFill="1" applyBorder="1" applyAlignment="1">
      <alignment horizontal="left" vertical="top" wrapText="1"/>
    </xf>
    <xf numFmtId="0" fontId="17" fillId="0" borderId="2" xfId="0" applyFont="1" applyBorder="1" applyAlignment="1">
      <alignment horizontal="center" vertical="center" wrapText="1"/>
    </xf>
    <xf numFmtId="0" fontId="13" fillId="2" borderId="2" xfId="0" applyFont="1" applyFill="1" applyBorder="1" applyAlignment="1">
      <alignment horizontal="center"/>
    </xf>
    <xf numFmtId="0" fontId="13" fillId="2" borderId="2" xfId="0" applyFont="1" applyFill="1" applyBorder="1"/>
    <xf numFmtId="14" fontId="13" fillId="0" borderId="2" xfId="0" applyNumberFormat="1" applyFont="1" applyBorder="1" applyAlignment="1">
      <alignment horizontal="center" vertical="center" wrapText="1"/>
    </xf>
    <xf numFmtId="0" fontId="17" fillId="2" borderId="2" xfId="0" applyFont="1" applyFill="1" applyBorder="1" applyAlignment="1">
      <alignment horizontal="left" vertical="center" wrapText="1"/>
    </xf>
    <xf numFmtId="0" fontId="17" fillId="0" borderId="2" xfId="0" applyFont="1" applyBorder="1" applyAlignment="1">
      <alignment horizontal="center" vertical="center" wrapText="1"/>
    </xf>
    <xf numFmtId="0" fontId="13" fillId="0" borderId="2" xfId="0" applyFont="1" applyBorder="1" applyAlignment="1">
      <alignment vertical="top" wrapText="1"/>
    </xf>
    <xf numFmtId="0" fontId="13" fillId="0" borderId="2" xfId="0" applyFont="1" applyBorder="1" applyAlignment="1">
      <alignment horizontal="left" vertical="top" wrapText="1"/>
    </xf>
    <xf numFmtId="0" fontId="17" fillId="0" borderId="3" xfId="0" applyFont="1" applyBorder="1" applyAlignment="1">
      <alignment horizontal="left" vertical="top" wrapText="1"/>
    </xf>
    <xf numFmtId="0" fontId="17" fillId="0" borderId="2" xfId="0" applyFont="1" applyBorder="1" applyAlignment="1">
      <alignment horizontal="left" vertical="top" wrapText="1"/>
    </xf>
    <xf numFmtId="0" fontId="17" fillId="0" borderId="2" xfId="0" applyFont="1" applyBorder="1" applyAlignment="1">
      <alignment horizontal="center" vertical="top" wrapText="1"/>
    </xf>
    <xf numFmtId="0" fontId="16" fillId="0" borderId="2" xfId="0" applyFont="1" applyBorder="1" applyAlignment="1">
      <alignment horizontal="center" vertical="center" wrapText="1"/>
    </xf>
    <xf numFmtId="0" fontId="13" fillId="0" borderId="2" xfId="0" applyFont="1" applyBorder="1" applyAlignment="1">
      <alignment vertical="center"/>
    </xf>
    <xf numFmtId="0" fontId="17" fillId="0" borderId="2" xfId="0" applyFont="1" applyBorder="1" applyAlignment="1">
      <alignment vertical="top" wrapText="1"/>
    </xf>
    <xf numFmtId="14" fontId="17" fillId="0" borderId="2" xfId="0" applyNumberFormat="1" applyFont="1" applyBorder="1" applyAlignment="1">
      <alignment vertical="top" wrapText="1"/>
    </xf>
    <xf numFmtId="0" fontId="17" fillId="2" borderId="2" xfId="0" applyFont="1" applyFill="1" applyBorder="1" applyAlignment="1">
      <alignment horizontal="center" vertical="center" wrapText="1"/>
    </xf>
    <xf numFmtId="9" fontId="17" fillId="0" borderId="2" xfId="0" applyNumberFormat="1" applyFont="1" applyBorder="1" applyAlignment="1">
      <alignment horizontal="center" vertical="center" wrapText="1"/>
    </xf>
    <xf numFmtId="14" fontId="17" fillId="0" borderId="2" xfId="0" applyNumberFormat="1" applyFont="1" applyBorder="1" applyAlignment="1">
      <alignment horizontal="center" vertical="top" wrapText="1"/>
    </xf>
    <xf numFmtId="14" fontId="17" fillId="0" borderId="2" xfId="0" applyNumberFormat="1" applyFont="1" applyBorder="1" applyAlignment="1">
      <alignment horizontal="left" vertical="top" wrapText="1"/>
    </xf>
    <xf numFmtId="0" fontId="13" fillId="2" borderId="2" xfId="0" applyFont="1" applyFill="1" applyBorder="1" applyAlignment="1">
      <alignment vertical="top" wrapText="1"/>
    </xf>
    <xf numFmtId="9" fontId="11" fillId="0" borderId="2" xfId="0" applyNumberFormat="1" applyFont="1" applyBorder="1" applyAlignment="1">
      <alignment horizontal="center" vertical="center" wrapText="1"/>
    </xf>
    <xf numFmtId="0" fontId="13" fillId="2" borderId="2" xfId="0" applyFont="1" applyFill="1" applyBorder="1" applyAlignment="1">
      <alignment horizontal="left" vertical="top" wrapText="1"/>
    </xf>
    <xf numFmtId="14" fontId="0" fillId="0" borderId="0" xfId="0" applyNumberFormat="1" applyFont="1" applyAlignment="1">
      <alignment horizontal="right"/>
    </xf>
    <xf numFmtId="0" fontId="0" fillId="2" borderId="0" xfId="0" applyFont="1" applyFill="1" applyAlignment="1"/>
    <xf numFmtId="0" fontId="13" fillId="0" borderId="3" xfId="0" applyFont="1" applyBorder="1" applyAlignment="1">
      <alignment horizontal="left" vertical="top" wrapText="1"/>
    </xf>
    <xf numFmtId="14" fontId="17" fillId="0" borderId="2" xfId="0" applyNumberFormat="1" applyFont="1" applyBorder="1" applyAlignment="1">
      <alignment vertical="top" wrapText="1"/>
    </xf>
    <xf numFmtId="0" fontId="4" fillId="0" borderId="0" xfId="0" applyFont="1" applyAlignment="1">
      <alignment vertical="top" wrapText="1"/>
    </xf>
    <xf numFmtId="0" fontId="13" fillId="0" borderId="2" xfId="0" applyFont="1" applyBorder="1" applyAlignment="1">
      <alignment horizontal="center" vertical="top" wrapText="1"/>
    </xf>
    <xf numFmtId="0" fontId="0" fillId="0" borderId="0" xfId="0" applyFont="1" applyAlignment="1"/>
    <xf numFmtId="0" fontId="4" fillId="0" borderId="0" xfId="0" applyFont="1" applyAlignment="1">
      <alignment wrapText="1"/>
    </xf>
    <xf numFmtId="0" fontId="17" fillId="2" borderId="2" xfId="0" applyFont="1" applyFill="1" applyBorder="1" applyAlignment="1">
      <alignment horizontal="left" vertical="top" wrapText="1"/>
    </xf>
    <xf numFmtId="0" fontId="17" fillId="0" borderId="3" xfId="0" applyFont="1" applyBorder="1" applyAlignment="1">
      <alignment horizontal="center" vertical="top" wrapText="1"/>
    </xf>
    <xf numFmtId="14" fontId="17" fillId="0" borderId="2" xfId="0" applyNumberFormat="1" applyFont="1" applyBorder="1" applyAlignment="1">
      <alignment vertical="top" wrapText="1"/>
    </xf>
    <xf numFmtId="0" fontId="4" fillId="0" borderId="0" xfId="0" applyFont="1" applyAlignment="1">
      <alignment horizontal="left" vertical="top" wrapText="1"/>
    </xf>
    <xf numFmtId="0" fontId="13" fillId="2" borderId="2" xfId="0" applyFont="1" applyFill="1" applyBorder="1" applyAlignment="1">
      <alignment horizontal="center" vertical="top" wrapText="1"/>
    </xf>
    <xf numFmtId="0" fontId="13" fillId="0" borderId="0" xfId="0" applyFont="1" applyAlignment="1">
      <alignment vertical="center" wrapText="1"/>
    </xf>
    <xf numFmtId="0" fontId="13" fillId="0" borderId="0" xfId="0" applyFont="1" applyAlignment="1">
      <alignment horizontal="center" vertical="center"/>
    </xf>
    <xf numFmtId="0" fontId="13" fillId="0" borderId="0" xfId="0" applyFont="1" applyAlignment="1">
      <alignment horizontal="center" vertical="center" wrapText="1"/>
    </xf>
    <xf numFmtId="14" fontId="13" fillId="0" borderId="0" xfId="0" applyNumberFormat="1" applyFont="1" applyAlignment="1">
      <alignment horizontal="center" vertical="center" wrapText="1"/>
    </xf>
    <xf numFmtId="0" fontId="13" fillId="2" borderId="0" xfId="0" applyFont="1" applyFill="1" applyBorder="1" applyAlignment="1">
      <alignment horizontal="center"/>
    </xf>
    <xf numFmtId="0" fontId="13" fillId="2" borderId="2" xfId="0" applyFont="1" applyFill="1" applyBorder="1" applyAlignment="1"/>
    <xf numFmtId="0" fontId="13" fillId="7" borderId="2" xfId="0" applyFont="1" applyFill="1" applyBorder="1" applyAlignment="1">
      <alignment horizontal="left" vertical="top" wrapText="1"/>
    </xf>
    <xf numFmtId="0" fontId="13" fillId="2" borderId="29" xfId="0" applyFont="1" applyFill="1" applyBorder="1" applyAlignment="1">
      <alignment horizontal="left" vertical="center" wrapText="1"/>
    </xf>
    <xf numFmtId="0" fontId="17" fillId="0" borderId="26" xfId="0" applyFont="1" applyBorder="1" applyAlignment="1">
      <alignment horizontal="center" vertical="top" wrapText="1"/>
    </xf>
    <xf numFmtId="0" fontId="17" fillId="0" borderId="26" xfId="0" applyFont="1" applyBorder="1" applyAlignment="1">
      <alignment horizontal="left" vertical="top" wrapText="1"/>
    </xf>
    <xf numFmtId="0" fontId="13" fillId="0" borderId="26" xfId="0" applyFont="1" applyBorder="1" applyAlignment="1">
      <alignment horizontal="left" vertical="top" wrapText="1"/>
    </xf>
    <xf numFmtId="0" fontId="13" fillId="2" borderId="2" xfId="0" applyFont="1" applyFill="1" applyBorder="1" applyAlignment="1">
      <alignment horizontal="left" vertical="center" wrapText="1"/>
    </xf>
    <xf numFmtId="0" fontId="13" fillId="0" borderId="2" xfId="0" applyFont="1" applyBorder="1" applyAlignment="1">
      <alignment horizontal="left" vertical="center" wrapText="1"/>
    </xf>
    <xf numFmtId="0" fontId="17" fillId="0" borderId="0" xfId="0" applyFont="1" applyAlignment="1">
      <alignment horizontal="center" vertical="top" wrapText="1"/>
    </xf>
    <xf numFmtId="0" fontId="13" fillId="0" borderId="0" xfId="0" applyFont="1" applyAlignment="1">
      <alignment horizontal="left" vertical="top" wrapText="1"/>
    </xf>
    <xf numFmtId="14" fontId="17" fillId="0" borderId="0" xfId="0" applyNumberFormat="1" applyFont="1" applyAlignment="1">
      <alignment vertical="top" wrapText="1"/>
    </xf>
    <xf numFmtId="14" fontId="17" fillId="0" borderId="0" xfId="0" applyNumberFormat="1" applyFont="1" applyAlignment="1">
      <alignment horizontal="center" vertical="top" wrapText="1"/>
    </xf>
    <xf numFmtId="14" fontId="17" fillId="0" borderId="0" xfId="0" applyNumberFormat="1" applyFont="1" applyAlignment="1">
      <alignment horizontal="left" vertical="top" wrapText="1"/>
    </xf>
    <xf numFmtId="0" fontId="13" fillId="0" borderId="3" xfId="0" applyFont="1" applyBorder="1" applyAlignment="1">
      <alignment horizontal="center" vertical="top" wrapText="1"/>
    </xf>
    <xf numFmtId="0" fontId="17" fillId="0" borderId="2" xfId="0" applyFont="1" applyBorder="1" applyAlignment="1">
      <alignment vertical="center" wrapText="1"/>
    </xf>
    <xf numFmtId="0" fontId="17" fillId="0" borderId="30" xfId="0" applyFont="1" applyBorder="1" applyAlignment="1">
      <alignment horizontal="left" vertical="top" wrapText="1"/>
    </xf>
    <xf numFmtId="14" fontId="17" fillId="0" borderId="2" xfId="0" applyNumberFormat="1" applyFont="1" applyBorder="1" applyAlignment="1">
      <alignment horizontal="center" vertical="center" wrapText="1"/>
    </xf>
    <xf numFmtId="0" fontId="13" fillId="2" borderId="26" xfId="0" applyFont="1" applyFill="1" applyBorder="1" applyAlignment="1">
      <alignment vertical="top" wrapText="1"/>
    </xf>
    <xf numFmtId="0" fontId="13" fillId="0" borderId="2" xfId="0" applyFont="1" applyBorder="1" applyAlignment="1">
      <alignment horizontal="center" vertical="center" wrapText="1"/>
    </xf>
    <xf numFmtId="14" fontId="0" fillId="0" borderId="0" xfId="0" applyNumberFormat="1" applyFont="1" applyAlignment="1"/>
    <xf numFmtId="0" fontId="18" fillId="0" borderId="30" xfId="0" applyFont="1" applyBorder="1" applyAlignment="1">
      <alignment horizontal="left" vertical="top" wrapText="1"/>
    </xf>
    <xf numFmtId="0" fontId="17" fillId="0" borderId="0" xfId="0" applyFont="1" applyAlignment="1">
      <alignment horizontal="left" vertical="top" wrapText="1"/>
    </xf>
    <xf numFmtId="0" fontId="17" fillId="2" borderId="2" xfId="0" applyFont="1" applyFill="1" applyBorder="1" applyAlignment="1">
      <alignment horizontal="center" vertical="top" wrapText="1"/>
    </xf>
    <xf numFmtId="0" fontId="18" fillId="0" borderId="2" xfId="0" applyFont="1" applyBorder="1" applyAlignment="1">
      <alignment horizontal="left" vertical="top" wrapText="1"/>
    </xf>
    <xf numFmtId="10" fontId="17" fillId="0" borderId="2" xfId="0" applyNumberFormat="1" applyFont="1" applyBorder="1" applyAlignment="1">
      <alignment horizontal="center" vertical="center" wrapText="1"/>
    </xf>
    <xf numFmtId="0" fontId="0" fillId="8" borderId="0" xfId="0" applyFont="1" applyFill="1" applyAlignment="1">
      <alignment wrapText="1"/>
    </xf>
    <xf numFmtId="0" fontId="17" fillId="0" borderId="30" xfId="0" applyFont="1" applyBorder="1" applyAlignment="1">
      <alignment horizontal="left" vertical="center" wrapText="1"/>
    </xf>
    <xf numFmtId="0" fontId="13" fillId="0" borderId="2" xfId="0" applyFont="1" applyBorder="1" applyAlignment="1">
      <alignment vertical="center" wrapText="1"/>
    </xf>
    <xf numFmtId="0" fontId="13" fillId="0" borderId="0" xfId="0" applyFont="1" applyAlignment="1">
      <alignment vertical="top" wrapText="1"/>
    </xf>
    <xf numFmtId="0" fontId="0" fillId="0" borderId="0" xfId="0" applyFont="1" applyAlignment="1">
      <alignment vertical="top"/>
    </xf>
    <xf numFmtId="0" fontId="13" fillId="0" borderId="5" xfId="0" applyFont="1" applyBorder="1" applyAlignment="1">
      <alignment vertical="top" wrapText="1"/>
    </xf>
    <xf numFmtId="0" fontId="17" fillId="0" borderId="9" xfId="0" applyFont="1" applyBorder="1" applyAlignment="1">
      <alignment horizontal="left" vertical="top" wrapText="1"/>
    </xf>
    <xf numFmtId="0" fontId="13" fillId="0" borderId="31" xfId="0" applyFont="1" applyBorder="1" applyAlignment="1">
      <alignment horizontal="center" vertical="top" wrapText="1"/>
    </xf>
    <xf numFmtId="0" fontId="17" fillId="0" borderId="31" xfId="0" applyFont="1" applyBorder="1" applyAlignment="1">
      <alignment horizontal="center" vertical="top" wrapText="1"/>
    </xf>
    <xf numFmtId="0" fontId="17" fillId="0" borderId="31" xfId="0" applyFont="1" applyBorder="1" applyAlignment="1">
      <alignment horizontal="left" vertical="top" wrapText="1"/>
    </xf>
    <xf numFmtId="14" fontId="17" fillId="0" borderId="26" xfId="0" applyNumberFormat="1" applyFont="1" applyBorder="1" applyAlignment="1">
      <alignment vertical="top" wrapText="1"/>
    </xf>
    <xf numFmtId="14" fontId="17" fillId="0" borderId="26" xfId="0" applyNumberFormat="1" applyFont="1" applyBorder="1" applyAlignment="1">
      <alignment horizontal="center" vertical="top" wrapText="1"/>
    </xf>
    <xf numFmtId="0" fontId="13" fillId="2" borderId="26" xfId="0" applyFont="1" applyFill="1" applyBorder="1" applyAlignment="1">
      <alignment horizontal="center"/>
    </xf>
    <xf numFmtId="14" fontId="17" fillId="0" borderId="26" xfId="0" applyNumberFormat="1" applyFont="1" applyBorder="1" applyAlignment="1">
      <alignment horizontal="left" vertical="top" wrapText="1"/>
    </xf>
    <xf numFmtId="0" fontId="13" fillId="2" borderId="26" xfId="0" applyFont="1" applyFill="1" applyBorder="1"/>
    <xf numFmtId="0" fontId="13" fillId="0" borderId="4" xfId="0" applyFont="1" applyBorder="1" applyAlignment="1">
      <alignment horizontal="left" vertical="top" wrapText="1"/>
    </xf>
    <xf numFmtId="0" fontId="13" fillId="0" borderId="3" xfId="0" applyFont="1" applyBorder="1" applyAlignment="1">
      <alignment vertical="top" wrapText="1"/>
    </xf>
    <xf numFmtId="0" fontId="17" fillId="0" borderId="4" xfId="0" applyFont="1" applyBorder="1" applyAlignment="1">
      <alignment horizontal="left" vertical="top" wrapText="1"/>
    </xf>
    <xf numFmtId="0" fontId="17" fillId="0" borderId="4" xfId="0" applyFont="1" applyBorder="1" applyAlignment="1">
      <alignment vertical="top" wrapText="1"/>
    </xf>
    <xf numFmtId="14" fontId="0" fillId="0" borderId="0" xfId="0" applyNumberFormat="1" applyFont="1" applyAlignment="1"/>
    <xf numFmtId="0" fontId="17" fillId="2" borderId="29" xfId="0" applyFont="1" applyFill="1" applyBorder="1" applyAlignment="1">
      <alignment horizontal="left" vertical="center" wrapText="1"/>
    </xf>
    <xf numFmtId="0" fontId="13" fillId="0" borderId="26" xfId="0" applyFont="1" applyBorder="1" applyAlignment="1">
      <alignment horizontal="center" vertical="center"/>
    </xf>
    <xf numFmtId="0" fontId="13" fillId="2" borderId="26" xfId="0" applyFont="1" applyFill="1" applyBorder="1" applyAlignment="1">
      <alignment horizontal="left" vertical="top" wrapText="1"/>
    </xf>
    <xf numFmtId="0" fontId="13" fillId="0" borderId="26" xfId="0" applyFont="1" applyBorder="1" applyAlignment="1">
      <alignment vertical="center" wrapText="1"/>
    </xf>
    <xf numFmtId="0" fontId="13" fillId="2" borderId="26" xfId="0" applyFont="1" applyFill="1" applyBorder="1" applyAlignment="1">
      <alignment vertical="center" wrapText="1"/>
    </xf>
    <xf numFmtId="0" fontId="13" fillId="0" borderId="26" xfId="0" applyFont="1" applyBorder="1" applyAlignment="1">
      <alignment horizontal="center" vertical="center" wrapText="1"/>
    </xf>
    <xf numFmtId="0" fontId="16" fillId="0" borderId="26" xfId="0" applyFont="1" applyBorder="1" applyAlignment="1">
      <alignment horizontal="center" vertical="center" wrapText="1"/>
    </xf>
    <xf numFmtId="3" fontId="16" fillId="0" borderId="26" xfId="0" applyNumberFormat="1" applyFont="1" applyBorder="1" applyAlignment="1">
      <alignment horizontal="center" vertical="center" wrapText="1"/>
    </xf>
    <xf numFmtId="1" fontId="13" fillId="0" borderId="26" xfId="0" applyNumberFormat="1" applyFont="1" applyBorder="1" applyAlignment="1">
      <alignment vertical="center" wrapText="1"/>
    </xf>
    <xf numFmtId="0" fontId="13" fillId="0" borderId="26" xfId="0" applyFont="1" applyBorder="1" applyAlignment="1">
      <alignment vertical="center" wrapText="1"/>
    </xf>
    <xf numFmtId="0" fontId="13" fillId="0" borderId="26" xfId="0" applyFont="1" applyBorder="1" applyAlignment="1">
      <alignment vertical="center"/>
    </xf>
    <xf numFmtId="14" fontId="17" fillId="0" borderId="26" xfId="0" applyNumberFormat="1" applyFont="1" applyBorder="1" applyAlignment="1">
      <alignment horizontal="center" vertical="center" wrapText="1"/>
    </xf>
    <xf numFmtId="14" fontId="13" fillId="0" borderId="26" xfId="0" applyNumberFormat="1" applyFont="1" applyBorder="1" applyAlignment="1">
      <alignment horizontal="center" vertical="center" wrapText="1"/>
    </xf>
    <xf numFmtId="0" fontId="17" fillId="2" borderId="26" xfId="0" applyFont="1" applyFill="1" applyBorder="1" applyAlignment="1">
      <alignment horizontal="center" vertical="center" wrapText="1"/>
    </xf>
    <xf numFmtId="9" fontId="17" fillId="0" borderId="26" xfId="0" applyNumberFormat="1" applyFont="1" applyBorder="1" applyAlignment="1">
      <alignment horizontal="center" vertical="center" wrapText="1"/>
    </xf>
    <xf numFmtId="2" fontId="13" fillId="2" borderId="2" xfId="0" applyNumberFormat="1" applyFont="1" applyFill="1" applyBorder="1" applyAlignment="1">
      <alignment horizontal="left" vertical="top" wrapText="1"/>
    </xf>
    <xf numFmtId="0" fontId="13" fillId="0" borderId="2" xfId="0" applyFont="1" applyBorder="1" applyAlignment="1">
      <alignment wrapText="1"/>
    </xf>
    <xf numFmtId="0" fontId="19" fillId="0" borderId="2" xfId="0" applyFont="1" applyBorder="1" applyAlignment="1">
      <alignment horizontal="center" vertical="top" wrapText="1"/>
    </xf>
    <xf numFmtId="0" fontId="20" fillId="0" borderId="2" xfId="0" applyFont="1" applyBorder="1" applyAlignment="1">
      <alignment horizontal="left" vertical="top" wrapText="1"/>
    </xf>
    <xf numFmtId="0" fontId="13" fillId="2" borderId="11" xfId="0" applyFont="1" applyFill="1" applyBorder="1" applyAlignment="1">
      <alignment horizontal="left" vertical="center" wrapText="1"/>
    </xf>
    <xf numFmtId="0" fontId="17" fillId="2" borderId="2" xfId="0" applyFont="1" applyFill="1" applyBorder="1" applyAlignment="1">
      <alignment horizontal="center" vertical="top" wrapText="1"/>
    </xf>
    <xf numFmtId="0" fontId="17" fillId="7" borderId="2" xfId="0" applyFont="1" applyFill="1" applyBorder="1" applyAlignment="1">
      <alignment horizontal="left" vertical="top" wrapText="1"/>
    </xf>
    <xf numFmtId="0" fontId="17" fillId="2" borderId="2" xfId="0" applyFont="1" applyFill="1" applyBorder="1" applyAlignment="1">
      <alignment vertical="top" wrapText="1"/>
    </xf>
    <xf numFmtId="0" fontId="21" fillId="0" borderId="0" xfId="0" applyFont="1" applyAlignment="1">
      <alignment horizontal="left" vertical="top" wrapText="1"/>
    </xf>
    <xf numFmtId="0" fontId="17" fillId="0" borderId="26" xfId="0" applyFont="1" applyBorder="1" applyAlignment="1">
      <alignment vertical="top" wrapText="1"/>
    </xf>
    <xf numFmtId="0" fontId="13" fillId="2" borderId="2" xfId="0" applyFont="1" applyFill="1" applyBorder="1" applyAlignment="1">
      <alignment horizontal="center" vertical="center" wrapText="1"/>
    </xf>
    <xf numFmtId="0" fontId="0" fillId="0" borderId="0" xfId="0" applyFont="1"/>
    <xf numFmtId="0" fontId="0" fillId="2" borderId="0" xfId="0" applyFont="1" applyFill="1" applyBorder="1"/>
    <xf numFmtId="0" fontId="19" fillId="2" borderId="0" xfId="0" applyFont="1" applyFill="1" applyBorder="1"/>
    <xf numFmtId="0" fontId="9" fillId="2" borderId="0" xfId="0" applyFont="1" applyFill="1" applyBorder="1"/>
    <xf numFmtId="0" fontId="25" fillId="10" borderId="2" xfId="0" applyFont="1" applyFill="1" applyBorder="1" applyAlignment="1">
      <alignment horizontal="center" vertical="center" wrapText="1"/>
    </xf>
    <xf numFmtId="0" fontId="23" fillId="7" borderId="2" xfId="0" applyFont="1" applyFill="1" applyBorder="1" applyAlignment="1">
      <alignment horizontal="center" vertical="center" wrapText="1"/>
    </xf>
    <xf numFmtId="0" fontId="26" fillId="7" borderId="2" xfId="0" applyFont="1" applyFill="1" applyBorder="1" applyAlignment="1">
      <alignment horizontal="center" vertical="center" wrapText="1"/>
    </xf>
    <xf numFmtId="0" fontId="27" fillId="7" borderId="2" xfId="0" applyFont="1" applyFill="1" applyBorder="1" applyAlignment="1">
      <alignment horizontal="center" vertical="center"/>
    </xf>
    <xf numFmtId="1" fontId="0" fillId="0" borderId="2" xfId="0" applyNumberFormat="1" applyFont="1" applyBorder="1"/>
    <xf numFmtId="0" fontId="0" fillId="11" borderId="2" xfId="0" applyFont="1" applyFill="1" applyBorder="1"/>
    <xf numFmtId="0" fontId="24" fillId="10" borderId="2" xfId="0" applyFont="1" applyFill="1" applyBorder="1" applyAlignment="1">
      <alignment horizontal="center" vertical="center"/>
    </xf>
    <xf numFmtId="0" fontId="9" fillId="11" borderId="2" xfId="0" applyFont="1" applyFill="1" applyBorder="1" applyAlignment="1">
      <alignment horizontal="left" vertical="center" wrapText="1"/>
    </xf>
    <xf numFmtId="0" fontId="9" fillId="12" borderId="2" xfId="0" applyFont="1" applyFill="1" applyBorder="1" applyAlignment="1">
      <alignment horizontal="left" vertical="center" wrapText="1"/>
    </xf>
    <xf numFmtId="0" fontId="0" fillId="12" borderId="2" xfId="0" applyFont="1" applyFill="1" applyBorder="1"/>
    <xf numFmtId="0" fontId="9" fillId="13" borderId="2" xfId="0" applyFont="1" applyFill="1" applyBorder="1" applyAlignment="1">
      <alignment horizontal="left" vertical="center" wrapText="1"/>
    </xf>
    <xf numFmtId="0" fontId="9" fillId="14" borderId="2" xfId="0" applyFont="1" applyFill="1" applyBorder="1" applyAlignment="1">
      <alignment horizontal="left" vertical="center" wrapText="1"/>
    </xf>
    <xf numFmtId="0" fontId="0" fillId="2" borderId="0" xfId="0" applyFont="1" applyFill="1" applyBorder="1" applyAlignment="1">
      <alignment vertical="center" wrapText="1"/>
    </xf>
    <xf numFmtId="0" fontId="0" fillId="13" borderId="2" xfId="0" applyFont="1" applyFill="1" applyBorder="1"/>
    <xf numFmtId="0" fontId="0" fillId="14" borderId="2" xfId="0" applyFont="1" applyFill="1" applyBorder="1"/>
    <xf numFmtId="0" fontId="17" fillId="15" borderId="2" xfId="0" applyFont="1" applyFill="1" applyBorder="1" applyAlignment="1">
      <alignment horizontal="left" vertical="center" wrapText="1"/>
    </xf>
    <xf numFmtId="0" fontId="17" fillId="15" borderId="2" xfId="0" applyFont="1" applyFill="1" applyBorder="1" applyAlignment="1">
      <alignment horizontal="center" vertical="center" wrapText="1"/>
    </xf>
    <xf numFmtId="0" fontId="0" fillId="2" borderId="33" xfId="0" applyFont="1" applyFill="1" applyBorder="1" applyAlignment="1"/>
    <xf numFmtId="0" fontId="0" fillId="2" borderId="35" xfId="0" applyFont="1" applyFill="1" applyBorder="1" applyAlignment="1"/>
    <xf numFmtId="14" fontId="0" fillId="0" borderId="36" xfId="0" applyNumberFormat="1" applyFont="1" applyBorder="1" applyAlignment="1"/>
    <xf numFmtId="0" fontId="17" fillId="2" borderId="30" xfId="0" applyFont="1" applyFill="1" applyBorder="1" applyAlignment="1">
      <alignment horizontal="center" vertical="center" wrapText="1"/>
    </xf>
    <xf numFmtId="0" fontId="0" fillId="2" borderId="37" xfId="0" applyFont="1" applyFill="1" applyBorder="1" applyAlignment="1"/>
    <xf numFmtId="0" fontId="36" fillId="0" borderId="2" xfId="0" applyFont="1" applyFill="1" applyBorder="1" applyAlignment="1">
      <alignment horizontal="center" vertical="center" wrapText="1"/>
    </xf>
    <xf numFmtId="0" fontId="36" fillId="16" borderId="2" xfId="0" applyFont="1" applyFill="1" applyBorder="1" applyAlignment="1">
      <alignment horizontal="center" vertical="center" wrapText="1"/>
    </xf>
    <xf numFmtId="14" fontId="13" fillId="0" borderId="30" xfId="0" applyNumberFormat="1" applyFont="1" applyBorder="1" applyAlignment="1">
      <alignment horizontal="center" vertical="center" wrapText="1"/>
    </xf>
    <xf numFmtId="14" fontId="17" fillId="0" borderId="37" xfId="0" applyNumberFormat="1" applyFont="1" applyBorder="1" applyAlignment="1">
      <alignment vertical="top" wrapText="1"/>
    </xf>
    <xf numFmtId="0" fontId="13" fillId="2" borderId="3" xfId="0" applyFont="1" applyFill="1" applyBorder="1" applyAlignment="1">
      <alignment vertical="center" wrapText="1"/>
    </xf>
    <xf numFmtId="0" fontId="13" fillId="2" borderId="30" xfId="0" applyFont="1" applyFill="1" applyBorder="1" applyAlignment="1">
      <alignment horizontal="left" vertical="top" wrapText="1"/>
    </xf>
    <xf numFmtId="0" fontId="13" fillId="0" borderId="37" xfId="0" applyFont="1" applyBorder="1" applyAlignment="1">
      <alignment horizontal="left" vertical="top" wrapText="1"/>
    </xf>
    <xf numFmtId="0" fontId="17" fillId="0" borderId="4" xfId="0" applyFont="1" applyBorder="1" applyAlignment="1">
      <alignment horizontal="center" vertical="center" wrapText="1"/>
    </xf>
    <xf numFmtId="0" fontId="17" fillId="2" borderId="37" xfId="0" applyFont="1" applyFill="1" applyBorder="1" applyAlignment="1">
      <alignment horizontal="center" vertical="center" wrapText="1"/>
    </xf>
    <xf numFmtId="0" fontId="17" fillId="17" borderId="2" xfId="0" applyFont="1" applyFill="1" applyBorder="1" applyAlignment="1">
      <alignment horizontal="center" vertical="center" wrapText="1"/>
    </xf>
    <xf numFmtId="9" fontId="17" fillId="17" borderId="2" xfId="0" applyNumberFormat="1" applyFont="1" applyFill="1" applyBorder="1" applyAlignment="1">
      <alignment horizontal="center" vertical="center" wrapText="1"/>
    </xf>
    <xf numFmtId="9" fontId="17" fillId="0" borderId="2" xfId="0" applyNumberFormat="1" applyFont="1" applyBorder="1" applyAlignment="1">
      <alignment horizontal="center" vertical="center"/>
    </xf>
    <xf numFmtId="9" fontId="0" fillId="0" borderId="34" xfId="0" applyNumberFormat="1" applyFont="1" applyBorder="1" applyAlignment="1">
      <alignment horizontal="center" vertical="center"/>
    </xf>
    <xf numFmtId="9" fontId="0" fillId="0" borderId="0" xfId="0" applyNumberFormat="1" applyFont="1" applyAlignment="1">
      <alignment horizontal="center" vertical="center"/>
    </xf>
    <xf numFmtId="0" fontId="37" fillId="3" borderId="24" xfId="0" applyFont="1" applyFill="1" applyBorder="1" applyAlignment="1">
      <alignment horizontal="center" vertical="center" wrapText="1"/>
    </xf>
    <xf numFmtId="0" fontId="37" fillId="3" borderId="28" xfId="0" applyFont="1" applyFill="1" applyBorder="1" applyAlignment="1">
      <alignment horizontal="center" vertical="center" wrapText="1"/>
    </xf>
    <xf numFmtId="0" fontId="36" fillId="18" borderId="2" xfId="0" applyFont="1" applyFill="1" applyBorder="1" applyAlignment="1">
      <alignment horizontal="center" vertical="center" wrapText="1"/>
    </xf>
    <xf numFmtId="0" fontId="36" fillId="17" borderId="2" xfId="0" applyFont="1" applyFill="1" applyBorder="1" applyAlignment="1">
      <alignment horizontal="center" vertical="center" wrapText="1"/>
    </xf>
    <xf numFmtId="0" fontId="36" fillId="0" borderId="2" xfId="0" applyFont="1" applyBorder="1" applyAlignment="1">
      <alignment horizontal="center" vertical="center" wrapText="1"/>
    </xf>
    <xf numFmtId="0" fontId="38" fillId="0" borderId="0" xfId="0" applyFont="1"/>
    <xf numFmtId="0" fontId="38" fillId="0" borderId="0" xfId="0" applyFont="1" applyAlignment="1"/>
    <xf numFmtId="0" fontId="38" fillId="0" borderId="2" xfId="0" applyFont="1" applyBorder="1" applyAlignment="1">
      <alignment horizontal="center" vertical="center"/>
    </xf>
    <xf numFmtId="0" fontId="38" fillId="0" borderId="2" xfId="0" applyFont="1" applyBorder="1" applyAlignment="1">
      <alignment horizontal="center" vertical="center" wrapText="1"/>
    </xf>
    <xf numFmtId="0" fontId="17" fillId="16" borderId="2"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4" fillId="0" borderId="18" xfId="0" applyFont="1" applyBorder="1"/>
    <xf numFmtId="0" fontId="4" fillId="0" borderId="14" xfId="0" applyFont="1" applyBorder="1"/>
    <xf numFmtId="0" fontId="3" fillId="0" borderId="0" xfId="0" applyFont="1" applyAlignment="1">
      <alignment horizontal="center" vertical="center" wrapText="1"/>
    </xf>
    <xf numFmtId="0" fontId="0" fillId="0" borderId="0" xfId="0" applyFont="1" applyAlignment="1"/>
    <xf numFmtId="0" fontId="12" fillId="3" borderId="13" xfId="0" applyFont="1" applyFill="1" applyBorder="1" applyAlignment="1">
      <alignment horizontal="center" vertical="center" wrapText="1"/>
    </xf>
    <xf numFmtId="0" fontId="6" fillId="0" borderId="5" xfId="0" applyFont="1" applyBorder="1" applyAlignment="1">
      <alignment horizontal="center" vertical="center" wrapText="1"/>
    </xf>
    <xf numFmtId="0" fontId="4" fillId="0" borderId="6" xfId="0" applyFont="1" applyBorder="1"/>
    <xf numFmtId="0" fontId="4" fillId="0" borderId="8" xfId="0" applyFont="1" applyBorder="1"/>
    <xf numFmtId="0" fontId="4" fillId="0" borderId="10" xfId="0" applyFont="1" applyBorder="1"/>
    <xf numFmtId="0" fontId="4" fillId="0" borderId="12" xfId="0" applyFont="1" applyBorder="1"/>
    <xf numFmtId="0" fontId="4" fillId="0" borderId="20" xfId="0" applyFont="1" applyBorder="1"/>
    <xf numFmtId="0" fontId="4" fillId="0" borderId="21" xfId="0" applyFont="1" applyBorder="1"/>
    <xf numFmtId="0" fontId="3" fillId="0" borderId="3" xfId="0" applyFont="1" applyBorder="1" applyAlignment="1">
      <alignment horizontal="center" vertical="center" wrapText="1"/>
    </xf>
    <xf numFmtId="0" fontId="4" fillId="0" borderId="4" xfId="0" applyFont="1" applyBorder="1"/>
    <xf numFmtId="0" fontId="12" fillId="4" borderId="15" xfId="0" applyFont="1" applyFill="1" applyBorder="1" applyAlignment="1">
      <alignment horizontal="center"/>
    </xf>
    <xf numFmtId="0" fontId="4" fillId="0" borderId="16" xfId="0" applyFont="1" applyBorder="1"/>
    <xf numFmtId="0" fontId="4" fillId="0" borderId="17" xfId="0" applyFont="1" applyBorder="1"/>
    <xf numFmtId="0" fontId="7" fillId="0" borderId="5" xfId="0" applyFont="1" applyBorder="1" applyAlignment="1">
      <alignment horizontal="center" vertical="center" wrapText="1"/>
    </xf>
    <xf numFmtId="0" fontId="4" fillId="0" borderId="7" xfId="0" applyFont="1" applyBorder="1"/>
    <xf numFmtId="0" fontId="4" fillId="0" borderId="9" xfId="0" applyFont="1" applyBorder="1"/>
    <xf numFmtId="0" fontId="4" fillId="0" borderId="11" xfId="0" applyFont="1" applyBorder="1"/>
    <xf numFmtId="0" fontId="10" fillId="0" borderId="6" xfId="0" applyFont="1" applyBorder="1" applyAlignment="1">
      <alignment horizontal="left" vertical="center"/>
    </xf>
    <xf numFmtId="0" fontId="8" fillId="0" borderId="5" xfId="0" applyFont="1" applyBorder="1" applyAlignment="1">
      <alignment horizontal="left" vertical="center" wrapText="1"/>
    </xf>
    <xf numFmtId="0" fontId="11" fillId="6" borderId="13"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4" fillId="0" borderId="22" xfId="0" applyFont="1" applyBorder="1"/>
    <xf numFmtId="14" fontId="11" fillId="3" borderId="13" xfId="0" applyNumberFormat="1"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1" fillId="4" borderId="13" xfId="0" applyFont="1" applyFill="1" applyBorder="1" applyAlignment="1">
      <alignment horizontal="center" vertical="center"/>
    </xf>
    <xf numFmtId="0" fontId="28" fillId="12" borderId="26" xfId="0" applyFont="1" applyFill="1" applyBorder="1" applyAlignment="1">
      <alignment horizontal="center" vertical="center"/>
    </xf>
    <xf numFmtId="0" fontId="4" fillId="0" borderId="31" xfId="0" applyFont="1" applyBorder="1"/>
    <xf numFmtId="0" fontId="4" fillId="0" borderId="30" xfId="0" applyFont="1" applyBorder="1"/>
    <xf numFmtId="0" fontId="28" fillId="11" borderId="26" xfId="0" applyFont="1" applyFill="1" applyBorder="1" applyAlignment="1">
      <alignment horizontal="center" vertical="center" wrapText="1"/>
    </xf>
    <xf numFmtId="0" fontId="28" fillId="12" borderId="26" xfId="0" applyFont="1" applyFill="1" applyBorder="1" applyAlignment="1">
      <alignment horizontal="center" vertical="center" wrapText="1"/>
    </xf>
    <xf numFmtId="0" fontId="28" fillId="13" borderId="26" xfId="0" applyFont="1" applyFill="1" applyBorder="1" applyAlignment="1">
      <alignment horizontal="center" vertical="center" wrapText="1"/>
    </xf>
    <xf numFmtId="0" fontId="28" fillId="14" borderId="26" xfId="0" applyFont="1" applyFill="1" applyBorder="1" applyAlignment="1">
      <alignment horizontal="center" vertical="center" wrapText="1"/>
    </xf>
    <xf numFmtId="0" fontId="28" fillId="13" borderId="26" xfId="0" applyFont="1" applyFill="1" applyBorder="1" applyAlignment="1">
      <alignment horizontal="center" vertical="center"/>
    </xf>
    <xf numFmtId="0" fontId="28" fillId="14" borderId="26" xfId="0" applyFont="1" applyFill="1" applyBorder="1" applyAlignment="1">
      <alignment horizontal="center" vertical="center"/>
    </xf>
    <xf numFmtId="0" fontId="9" fillId="0" borderId="3" xfId="0" applyFont="1" applyBorder="1" applyAlignment="1">
      <alignment horizontal="left" vertical="center" wrapText="1"/>
    </xf>
    <xf numFmtId="0" fontId="24" fillId="10" borderId="3" xfId="0" applyFont="1" applyFill="1" applyBorder="1" applyAlignment="1">
      <alignment horizontal="center" vertical="center"/>
    </xf>
    <xf numFmtId="0" fontId="24" fillId="9" borderId="3" xfId="0" applyFont="1" applyFill="1" applyBorder="1" applyAlignment="1">
      <alignment horizontal="center" vertical="center"/>
    </xf>
    <xf numFmtId="0" fontId="4" fillId="0" borderId="32" xfId="0" applyFont="1" applyBorder="1"/>
    <xf numFmtId="0" fontId="23" fillId="7" borderId="5" xfId="0" applyFont="1" applyFill="1" applyBorder="1" applyAlignment="1">
      <alignment horizontal="center" vertical="center" wrapText="1"/>
    </xf>
    <xf numFmtId="0" fontId="0" fillId="11" borderId="26" xfId="0" applyFont="1" applyFill="1" applyBorder="1" applyAlignment="1">
      <alignment horizontal="center" vertical="center" wrapText="1"/>
    </xf>
    <xf numFmtId="0" fontId="0" fillId="11" borderId="5"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4" fillId="0" borderId="0" xfId="0" applyFont="1" applyBorder="1"/>
    <xf numFmtId="0" fontId="0" fillId="13" borderId="5" xfId="0" applyFont="1" applyFill="1" applyBorder="1" applyAlignment="1">
      <alignment horizontal="center" vertical="center" wrapText="1"/>
    </xf>
    <xf numFmtId="0" fontId="0" fillId="14" borderId="5" xfId="0" applyFont="1" applyFill="1" applyBorder="1" applyAlignment="1">
      <alignment horizontal="center" vertical="center" wrapText="1"/>
    </xf>
    <xf numFmtId="0" fontId="29" fillId="11" borderId="26" xfId="0" applyFont="1" applyFill="1" applyBorder="1" applyAlignment="1">
      <alignment horizontal="center" vertical="center" wrapText="1"/>
    </xf>
    <xf numFmtId="0" fontId="27" fillId="10" borderId="26" xfId="0" applyFont="1" applyFill="1" applyBorder="1" applyAlignment="1">
      <alignment horizontal="center" vertical="center"/>
    </xf>
    <xf numFmtId="0" fontId="0" fillId="13" borderId="26" xfId="0" applyFont="1" applyFill="1" applyBorder="1" applyAlignment="1">
      <alignment horizontal="center" vertical="center" wrapText="1"/>
    </xf>
    <xf numFmtId="0" fontId="0" fillId="14" borderId="26" xfId="0" applyFont="1" applyFill="1" applyBorder="1" applyAlignment="1">
      <alignment horizontal="center" vertical="center" wrapText="1"/>
    </xf>
    <xf numFmtId="0" fontId="0" fillId="12" borderId="26" xfId="0" applyFont="1" applyFill="1" applyBorder="1" applyAlignment="1">
      <alignment horizontal="center" vertical="center" wrapText="1"/>
    </xf>
    <xf numFmtId="0" fontId="0" fillId="12" borderId="5" xfId="0" applyFont="1" applyFill="1" applyBorder="1" applyAlignment="1">
      <alignment horizontal="center" vertical="center" wrapText="1"/>
    </xf>
    <xf numFmtId="0" fontId="27" fillId="7" borderId="26" xfId="0" applyFont="1" applyFill="1" applyBorder="1" applyAlignment="1">
      <alignment horizontal="center" vertical="center"/>
    </xf>
  </cellXfs>
  <cellStyles count="1">
    <cellStyle name="Normal" xfId="0" builtinId="0"/>
  </cellStyles>
  <dxfs count="130">
    <dxf>
      <fill>
        <patternFill patternType="solid">
          <fgColor rgb="FFB7E1CD"/>
          <bgColor rgb="FFB7E1CD"/>
        </patternFill>
      </fill>
      <border>
        <left/>
        <right/>
        <top/>
        <bottom/>
      </border>
    </dxf>
    <dxf>
      <fill>
        <patternFill patternType="solid">
          <fgColor rgb="FFB7E1CD"/>
          <bgColor rgb="FFB7E1CD"/>
        </patternFill>
      </fill>
      <border>
        <left/>
        <right/>
        <top/>
        <bottom/>
      </border>
    </dxf>
    <dxf>
      <fill>
        <patternFill patternType="solid">
          <fgColor rgb="FFFFFF00"/>
          <bgColor rgb="FFFFFF00"/>
        </patternFill>
      </fill>
      <border>
        <left/>
        <right/>
        <top/>
        <bottom/>
      </border>
    </dxf>
    <dxf>
      <font>
        <color rgb="FFFFFFFF"/>
      </font>
      <fill>
        <patternFill patternType="solid">
          <fgColor rgb="FFF79646"/>
          <bgColor rgb="FFF79646"/>
        </patternFill>
      </fill>
      <border>
        <left/>
        <right/>
        <top/>
        <bottom/>
      </border>
    </dxf>
    <dxf>
      <font>
        <color rgb="FFFFFFFF"/>
      </font>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FF00"/>
          <bgColor rgb="FFFFFF00"/>
        </patternFill>
      </fill>
      <border>
        <left/>
        <right/>
        <top/>
        <bottom/>
      </border>
    </dxf>
    <dxf>
      <fill>
        <patternFill patternType="solid">
          <fgColor rgb="FFFFFF00"/>
          <bgColor rgb="FFFFFF00"/>
        </patternFill>
      </fill>
      <border>
        <left/>
        <right/>
        <top/>
        <bottom/>
      </border>
    </dxf>
    <dxf>
      <fill>
        <patternFill patternType="solid">
          <fgColor rgb="FF99CC00"/>
          <bgColor rgb="FF99CC00"/>
        </patternFill>
      </fill>
      <border>
        <left/>
        <right/>
        <top/>
        <bottom/>
      </border>
    </dxf>
    <dxf>
      <fill>
        <patternFill patternType="solid">
          <fgColor rgb="FFFFFF00"/>
          <bgColor rgb="FFFFFF00"/>
        </patternFill>
      </fill>
      <border>
        <left/>
        <right/>
        <top/>
        <bottom/>
      </border>
    </dxf>
    <dxf>
      <font>
        <color rgb="FFFFFFFF"/>
      </font>
      <fill>
        <patternFill patternType="solid">
          <fgColor rgb="FFF79646"/>
          <bgColor rgb="FFF79646"/>
        </patternFill>
      </fill>
      <border>
        <left/>
        <right/>
        <top/>
        <bottom/>
      </border>
    </dxf>
    <dxf>
      <font>
        <color rgb="FFFFFFFF"/>
      </font>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FF00"/>
          <bgColor rgb="FFFFFF00"/>
        </patternFill>
      </fill>
      <border>
        <left/>
        <right/>
        <top/>
        <bottom/>
      </border>
    </dxf>
    <dxf>
      <fill>
        <patternFill patternType="solid">
          <fgColor rgb="FFFFFF00"/>
          <bgColor rgb="FFFFFF00"/>
        </patternFill>
      </fill>
      <border>
        <left/>
        <right/>
        <top/>
        <bottom/>
      </border>
    </dxf>
    <dxf>
      <fill>
        <patternFill patternType="solid">
          <fgColor rgb="FF99CC00"/>
          <bgColor rgb="FF99CC00"/>
        </patternFill>
      </fill>
      <border>
        <left/>
        <right/>
        <top/>
        <bottom/>
      </border>
    </dxf>
    <dxf>
      <fill>
        <patternFill patternType="solid">
          <fgColor rgb="FFFFFF00"/>
          <bgColor rgb="FFFFFF00"/>
        </patternFill>
      </fill>
      <border>
        <left/>
        <right/>
        <top/>
        <bottom/>
      </border>
    </dxf>
    <dxf>
      <font>
        <color rgb="FFFFFFFF"/>
      </font>
      <fill>
        <patternFill patternType="solid">
          <fgColor rgb="FFF79646"/>
          <bgColor rgb="FFF79646"/>
        </patternFill>
      </fill>
      <border>
        <left/>
        <right/>
        <top/>
        <bottom/>
      </border>
    </dxf>
    <dxf>
      <font>
        <color rgb="FFFFFFFF"/>
      </font>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FF00"/>
          <bgColor rgb="FFFFFF00"/>
        </patternFill>
      </fill>
      <border>
        <left/>
        <right/>
        <top/>
        <bottom/>
      </border>
    </dxf>
    <dxf>
      <fill>
        <patternFill patternType="solid">
          <fgColor rgb="FFFFFF00"/>
          <bgColor rgb="FFFFFF00"/>
        </patternFill>
      </fill>
      <border>
        <left/>
        <right/>
        <top/>
        <bottom/>
      </border>
    </dxf>
    <dxf>
      <fill>
        <patternFill patternType="solid">
          <fgColor rgb="FF99CC00"/>
          <bgColor rgb="FF99CC00"/>
        </patternFill>
      </fill>
      <border>
        <left/>
        <right/>
        <top/>
        <bottom/>
      </border>
    </dxf>
    <dxf>
      <fill>
        <patternFill patternType="solid">
          <fgColor rgb="FFFFFF00"/>
          <bgColor rgb="FFFFFF00"/>
        </patternFill>
      </fill>
      <border>
        <left/>
        <right/>
        <top/>
        <bottom/>
      </border>
    </dxf>
    <dxf>
      <font>
        <color rgb="FFFFFFFF"/>
      </font>
      <fill>
        <patternFill patternType="solid">
          <fgColor rgb="FFF79646"/>
          <bgColor rgb="FFF79646"/>
        </patternFill>
      </fill>
      <border>
        <left/>
        <right/>
        <top/>
        <bottom/>
      </border>
    </dxf>
    <dxf>
      <font>
        <color rgb="FFFFFFFF"/>
      </font>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FF00"/>
          <bgColor rgb="FFFFFF00"/>
        </patternFill>
      </fill>
      <border>
        <left/>
        <right/>
        <top/>
        <bottom/>
      </border>
    </dxf>
    <dxf>
      <fill>
        <patternFill patternType="solid">
          <fgColor rgb="FFFFFF00"/>
          <bgColor rgb="FFFFFF00"/>
        </patternFill>
      </fill>
      <border>
        <left/>
        <right/>
        <top/>
        <bottom/>
      </border>
    </dxf>
    <dxf>
      <fill>
        <patternFill patternType="solid">
          <fgColor rgb="FF99CC00"/>
          <bgColor rgb="FF99CC00"/>
        </patternFill>
      </fill>
      <border>
        <left/>
        <right/>
        <top/>
        <bottom/>
      </border>
    </dxf>
    <dxf>
      <fill>
        <patternFill patternType="solid">
          <fgColor rgb="FFFFFF00"/>
          <bgColor rgb="FFFFFF00"/>
        </patternFill>
      </fill>
      <border>
        <left/>
        <right/>
        <top/>
        <bottom/>
      </border>
    </dxf>
    <dxf>
      <font>
        <color rgb="FFFFFFFF"/>
      </font>
      <fill>
        <patternFill patternType="solid">
          <fgColor rgb="FFF79646"/>
          <bgColor rgb="FFF79646"/>
        </patternFill>
      </fill>
      <border>
        <left/>
        <right/>
        <top/>
        <bottom/>
      </border>
    </dxf>
    <dxf>
      <font>
        <color rgb="FFFFFFFF"/>
      </font>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FF00"/>
          <bgColor rgb="FFFFFF00"/>
        </patternFill>
      </fill>
      <border>
        <left/>
        <right/>
        <top/>
        <bottom/>
      </border>
    </dxf>
    <dxf>
      <fill>
        <patternFill patternType="solid">
          <fgColor rgb="FFFFFF00"/>
          <bgColor rgb="FFFFFF00"/>
        </patternFill>
      </fill>
      <border>
        <left/>
        <right/>
        <top/>
        <bottom/>
      </border>
    </dxf>
    <dxf>
      <fill>
        <patternFill patternType="solid">
          <fgColor rgb="FF99CC00"/>
          <bgColor rgb="FF99CC00"/>
        </patternFill>
      </fill>
      <border>
        <left/>
        <right/>
        <top/>
        <bottom/>
      </border>
    </dxf>
    <dxf>
      <fill>
        <patternFill patternType="solid">
          <fgColor rgb="FFFFFF00"/>
          <bgColor rgb="FFFFFF00"/>
        </patternFill>
      </fill>
      <border>
        <left/>
        <right/>
        <top/>
        <bottom/>
      </border>
    </dxf>
    <dxf>
      <font>
        <color rgb="FFFFFFFF"/>
      </font>
      <fill>
        <patternFill patternType="solid">
          <fgColor rgb="FFF79646"/>
          <bgColor rgb="FFF79646"/>
        </patternFill>
      </fill>
      <border>
        <left/>
        <right/>
        <top/>
        <bottom/>
      </border>
    </dxf>
    <dxf>
      <font>
        <color rgb="FFFFFFFF"/>
      </font>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FF00"/>
          <bgColor rgb="FFFFFF00"/>
        </patternFill>
      </fill>
      <border>
        <left/>
        <right/>
        <top/>
        <bottom/>
      </border>
    </dxf>
    <dxf>
      <fill>
        <patternFill patternType="solid">
          <fgColor rgb="FFFFFF00"/>
          <bgColor rgb="FFFFFF00"/>
        </patternFill>
      </fill>
      <border>
        <left/>
        <right/>
        <top/>
        <bottom/>
      </border>
    </dxf>
    <dxf>
      <fill>
        <patternFill patternType="solid">
          <fgColor rgb="FF99CC00"/>
          <bgColor rgb="FF99CC00"/>
        </patternFill>
      </fill>
      <border>
        <left/>
        <right/>
        <top/>
        <bottom/>
      </border>
    </dxf>
    <dxf>
      <fill>
        <patternFill patternType="solid">
          <fgColor rgb="FFFFFF00"/>
          <bgColor rgb="FFFFFF00"/>
        </patternFill>
      </fill>
      <border>
        <left/>
        <right/>
        <top/>
        <bottom/>
      </border>
    </dxf>
    <dxf>
      <fill>
        <patternFill patternType="solid">
          <fgColor rgb="FF99CC00"/>
          <bgColor rgb="FF99CC00"/>
        </patternFill>
      </fill>
      <border>
        <left/>
        <right/>
        <top/>
        <bottom/>
      </border>
    </dxf>
    <dxf>
      <fill>
        <patternFill patternType="solid">
          <fgColor rgb="FFFF0000"/>
          <bgColor rgb="FFFF0000"/>
        </patternFill>
      </fill>
      <border>
        <left/>
        <right/>
        <top/>
        <bottom/>
      </border>
    </dxf>
    <dxf>
      <fill>
        <patternFill patternType="solid">
          <fgColor rgb="FFFFFF00"/>
          <bgColor rgb="FFFFFF00"/>
        </patternFill>
      </fill>
      <border>
        <left/>
        <right/>
        <top/>
        <bottom/>
      </border>
    </dxf>
    <dxf>
      <font>
        <color rgb="FFFFFFFF"/>
      </font>
      <fill>
        <patternFill patternType="solid">
          <fgColor rgb="FFF79646"/>
          <bgColor rgb="FFF79646"/>
        </patternFill>
      </fill>
      <border>
        <left/>
        <right/>
        <top/>
        <bottom/>
      </border>
    </dxf>
    <dxf>
      <font>
        <color rgb="FFFFFFFF"/>
      </font>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FF00"/>
          <bgColor rgb="FFFFFF00"/>
        </patternFill>
      </fill>
      <border>
        <left/>
        <right/>
        <top/>
        <bottom/>
      </border>
    </dxf>
    <dxf>
      <fill>
        <patternFill patternType="solid">
          <fgColor rgb="FFFFFF00"/>
          <bgColor rgb="FFFFFF00"/>
        </patternFill>
      </fill>
      <border>
        <left/>
        <right/>
        <top/>
        <bottom/>
      </border>
    </dxf>
    <dxf>
      <fill>
        <patternFill patternType="solid">
          <fgColor rgb="FF99CC00"/>
          <bgColor rgb="FF99CC00"/>
        </patternFill>
      </fill>
      <border>
        <left/>
        <right/>
        <top/>
        <bottom/>
      </border>
    </dxf>
    <dxf>
      <fill>
        <patternFill patternType="solid">
          <fgColor rgb="FFFFFF00"/>
          <bgColor rgb="FFFFFF00"/>
        </patternFill>
      </fill>
      <border>
        <left/>
        <right/>
        <top/>
        <bottom/>
      </border>
    </dxf>
    <dxf>
      <font>
        <color rgb="FFFFFFFF"/>
      </font>
      <fill>
        <patternFill patternType="solid">
          <fgColor rgb="FFF79646"/>
          <bgColor rgb="FFF79646"/>
        </patternFill>
      </fill>
      <border>
        <left/>
        <right/>
        <top/>
        <bottom/>
      </border>
    </dxf>
    <dxf>
      <font>
        <color rgb="FFFFFFFF"/>
      </font>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FF00"/>
          <bgColor rgb="FFFFFF00"/>
        </patternFill>
      </fill>
      <border>
        <left/>
        <right/>
        <top/>
        <bottom/>
      </border>
    </dxf>
    <dxf>
      <fill>
        <patternFill patternType="solid">
          <fgColor rgb="FFFFFF00"/>
          <bgColor rgb="FFFFFF00"/>
        </patternFill>
      </fill>
      <border>
        <left/>
        <right/>
        <top/>
        <bottom/>
      </border>
    </dxf>
    <dxf>
      <fill>
        <patternFill patternType="solid">
          <fgColor rgb="FF99CC00"/>
          <bgColor rgb="FF99CC00"/>
        </patternFill>
      </fill>
      <border>
        <left/>
        <right/>
        <top/>
        <bottom/>
      </border>
    </dxf>
    <dxf>
      <fill>
        <patternFill patternType="solid">
          <fgColor rgb="FFFFFF00"/>
          <bgColor rgb="FFFFFF00"/>
        </patternFill>
      </fill>
      <border>
        <left/>
        <right/>
        <top/>
        <bottom/>
      </border>
    </dxf>
    <dxf>
      <font>
        <color rgb="FFFFFFFF"/>
      </font>
      <fill>
        <patternFill patternType="solid">
          <fgColor rgb="FFF79646"/>
          <bgColor rgb="FFF79646"/>
        </patternFill>
      </fill>
      <border>
        <left/>
        <right/>
        <top/>
        <bottom/>
      </border>
    </dxf>
    <dxf>
      <font>
        <color rgb="FFFFFFFF"/>
      </font>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FF00"/>
          <bgColor rgb="FFFFFF00"/>
        </patternFill>
      </fill>
      <border>
        <left/>
        <right/>
        <top/>
        <bottom/>
      </border>
    </dxf>
    <dxf>
      <fill>
        <patternFill patternType="solid">
          <fgColor rgb="FFFFFF00"/>
          <bgColor rgb="FFFFFF00"/>
        </patternFill>
      </fill>
      <border>
        <left/>
        <right/>
        <top/>
        <bottom/>
      </border>
    </dxf>
    <dxf>
      <fill>
        <patternFill patternType="solid">
          <fgColor rgb="FF99CC00"/>
          <bgColor rgb="FF99CC00"/>
        </patternFill>
      </fill>
      <border>
        <left/>
        <right/>
        <top/>
        <bottom/>
      </border>
    </dxf>
    <dxf>
      <fill>
        <patternFill patternType="solid">
          <fgColor rgb="FFFFFF00"/>
          <bgColor rgb="FFFFFF00"/>
        </patternFill>
      </fill>
      <border>
        <left/>
        <right/>
        <top/>
        <bottom/>
      </border>
    </dxf>
    <dxf>
      <font>
        <color rgb="FFFFFFFF"/>
      </font>
      <fill>
        <patternFill patternType="solid">
          <fgColor rgb="FFF79646"/>
          <bgColor rgb="FFF79646"/>
        </patternFill>
      </fill>
      <border>
        <left/>
        <right/>
        <top/>
        <bottom/>
      </border>
    </dxf>
    <dxf>
      <font>
        <color rgb="FFFFFFFF"/>
      </font>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FF00"/>
          <bgColor rgb="FFFFFF00"/>
        </patternFill>
      </fill>
      <border>
        <left/>
        <right/>
        <top/>
        <bottom/>
      </border>
    </dxf>
    <dxf>
      <fill>
        <patternFill patternType="solid">
          <fgColor rgb="FFFFFF00"/>
          <bgColor rgb="FFFFFF00"/>
        </patternFill>
      </fill>
      <border>
        <left/>
        <right/>
        <top/>
        <bottom/>
      </border>
    </dxf>
    <dxf>
      <fill>
        <patternFill patternType="solid">
          <fgColor rgb="FF99CC00"/>
          <bgColor rgb="FF99CC00"/>
        </patternFill>
      </fill>
      <border>
        <left/>
        <right/>
        <top/>
        <bottom/>
      </border>
    </dxf>
    <dxf>
      <fill>
        <patternFill patternType="solid">
          <fgColor rgb="FFFFFF00"/>
          <bgColor rgb="FFFFFF00"/>
        </patternFill>
      </fill>
      <border>
        <left/>
        <right/>
        <top/>
        <bottom/>
      </border>
    </dxf>
    <dxf>
      <font>
        <color rgb="FFFFFFFF"/>
      </font>
      <fill>
        <patternFill patternType="solid">
          <fgColor rgb="FFF79646"/>
          <bgColor rgb="FFF79646"/>
        </patternFill>
      </fill>
      <border>
        <left/>
        <right/>
        <top/>
        <bottom/>
      </border>
    </dxf>
    <dxf>
      <font>
        <color rgb="FFFFFFFF"/>
      </font>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FF00"/>
          <bgColor rgb="FFFFFF00"/>
        </patternFill>
      </fill>
      <border>
        <left/>
        <right/>
        <top/>
        <bottom/>
      </border>
    </dxf>
    <dxf>
      <fill>
        <patternFill patternType="solid">
          <fgColor rgb="FFFFFF00"/>
          <bgColor rgb="FFFFFF00"/>
        </patternFill>
      </fill>
      <border>
        <left/>
        <right/>
        <top/>
        <bottom/>
      </border>
    </dxf>
    <dxf>
      <fill>
        <patternFill patternType="solid">
          <fgColor rgb="FF99CC00"/>
          <bgColor rgb="FF99CC00"/>
        </patternFill>
      </fill>
      <border>
        <left/>
        <right/>
        <top/>
        <bottom/>
      </border>
    </dxf>
    <dxf>
      <fill>
        <patternFill patternType="solid">
          <fgColor rgb="FFFFFF00"/>
          <bgColor rgb="FFFFFF00"/>
        </patternFill>
      </fill>
      <border>
        <left/>
        <right/>
        <top/>
        <bottom/>
      </border>
    </dxf>
    <dxf>
      <font>
        <color rgb="FFFFFFFF"/>
      </font>
      <fill>
        <patternFill patternType="solid">
          <fgColor rgb="FFF79646"/>
          <bgColor rgb="FFF79646"/>
        </patternFill>
      </fill>
      <border>
        <left/>
        <right/>
        <top/>
        <bottom/>
      </border>
    </dxf>
    <dxf>
      <font>
        <color rgb="FFFFFFFF"/>
      </font>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FF00"/>
          <bgColor rgb="FFFFFF00"/>
        </patternFill>
      </fill>
      <border>
        <left/>
        <right/>
        <top/>
        <bottom/>
      </border>
    </dxf>
    <dxf>
      <fill>
        <patternFill patternType="solid">
          <fgColor rgb="FFFFFF00"/>
          <bgColor rgb="FFFFFF00"/>
        </patternFill>
      </fill>
      <border>
        <left/>
        <right/>
        <top/>
        <bottom/>
      </border>
    </dxf>
    <dxf>
      <fill>
        <patternFill patternType="solid">
          <fgColor rgb="FF99CC00"/>
          <bgColor rgb="FF99CC00"/>
        </patternFill>
      </fill>
      <border>
        <left/>
        <right/>
        <top/>
        <bottom/>
      </border>
    </dxf>
    <dxf>
      <fill>
        <patternFill patternType="solid">
          <fgColor rgb="FFFFFF00"/>
          <bgColor rgb="FFFFFF00"/>
        </patternFill>
      </fill>
      <border>
        <left/>
        <right/>
        <top/>
        <bottom/>
      </border>
    </dxf>
    <dxf>
      <font>
        <color rgb="FFFFFFFF"/>
      </font>
      <fill>
        <patternFill patternType="solid">
          <fgColor rgb="FFF79646"/>
          <bgColor rgb="FFF79646"/>
        </patternFill>
      </fill>
      <border>
        <left/>
        <right/>
        <top/>
        <bottom/>
      </border>
    </dxf>
    <dxf>
      <font>
        <color rgb="FFFFFFFF"/>
      </font>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FF00"/>
          <bgColor rgb="FFFFFF00"/>
        </patternFill>
      </fill>
      <border>
        <left/>
        <right/>
        <top/>
        <bottom/>
      </border>
    </dxf>
    <dxf>
      <fill>
        <patternFill patternType="solid">
          <fgColor rgb="FFFFFF00"/>
          <bgColor rgb="FFFFFF00"/>
        </patternFill>
      </fill>
      <border>
        <left/>
        <right/>
        <top/>
        <bottom/>
      </border>
    </dxf>
    <dxf>
      <fill>
        <patternFill patternType="solid">
          <fgColor rgb="FF99CC00"/>
          <bgColor rgb="FF99CC00"/>
        </patternFill>
      </fill>
      <border>
        <left/>
        <right/>
        <top/>
        <bottom/>
      </border>
    </dxf>
    <dxf>
      <fill>
        <patternFill patternType="solid">
          <fgColor rgb="FFFFFF00"/>
          <bgColor rgb="FFFFFF00"/>
        </patternFill>
      </fill>
      <border>
        <left/>
        <right/>
        <top/>
        <bottom/>
      </border>
    </dxf>
    <dxf>
      <font>
        <color rgb="FFFFFFFF"/>
      </font>
      <fill>
        <patternFill patternType="solid">
          <fgColor rgb="FFF79646"/>
          <bgColor rgb="FFF79646"/>
        </patternFill>
      </fill>
      <border>
        <left/>
        <right/>
        <top/>
        <bottom/>
      </border>
    </dxf>
    <dxf>
      <font>
        <color rgb="FFFFFFFF"/>
      </font>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FF00"/>
          <bgColor rgb="FFFFFF00"/>
        </patternFill>
      </fill>
      <border>
        <left/>
        <right/>
        <top/>
        <bottom/>
      </border>
    </dxf>
    <dxf>
      <fill>
        <patternFill patternType="solid">
          <fgColor rgb="FFFFFF00"/>
          <bgColor rgb="FFFFFF00"/>
        </patternFill>
      </fill>
      <border>
        <left/>
        <right/>
        <top/>
        <bottom/>
      </border>
    </dxf>
    <dxf>
      <fill>
        <patternFill patternType="solid">
          <fgColor rgb="FF99CC00"/>
          <bgColor rgb="FF99CC00"/>
        </patternFill>
      </fill>
      <border>
        <left/>
        <right/>
        <top/>
        <bottom/>
      </border>
    </dxf>
    <dxf>
      <fill>
        <patternFill patternType="solid">
          <fgColor rgb="FFFFFF00"/>
          <bgColor rgb="FFFFFF00"/>
        </patternFill>
      </fill>
      <border>
        <left/>
        <right/>
        <top/>
        <bottom/>
      </border>
    </dxf>
    <dxf>
      <font>
        <color rgb="FFFFFFFF"/>
      </font>
      <fill>
        <patternFill patternType="solid">
          <fgColor rgb="FFF79646"/>
          <bgColor rgb="FFF79646"/>
        </patternFill>
      </fill>
      <border>
        <left/>
        <right/>
        <top/>
        <bottom/>
      </border>
    </dxf>
    <dxf>
      <font>
        <color rgb="FFFFFFFF"/>
      </font>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FF00"/>
          <bgColor rgb="FFFFFF00"/>
        </patternFill>
      </fill>
      <border>
        <left/>
        <right/>
        <top/>
        <bottom/>
      </border>
    </dxf>
    <dxf>
      <fill>
        <patternFill patternType="solid">
          <fgColor rgb="FFFFFF00"/>
          <bgColor rgb="FFFFFF00"/>
        </patternFill>
      </fill>
      <border>
        <left/>
        <right/>
        <top/>
        <bottom/>
      </border>
    </dxf>
    <dxf>
      <fill>
        <patternFill patternType="solid">
          <fgColor rgb="FF99CC00"/>
          <bgColor rgb="FF99CC00"/>
        </patternFill>
      </fill>
      <border>
        <left/>
        <right/>
        <top/>
        <bottom/>
      </border>
    </dxf>
    <dxf>
      <fill>
        <patternFill patternType="solid">
          <fgColor rgb="FFFFFF00"/>
          <bgColor rgb="FFFFFF00"/>
        </patternFill>
      </fill>
      <border>
        <left/>
        <right/>
        <top/>
        <bottom/>
      </border>
    </dxf>
    <dxf>
      <font>
        <color rgb="FFFFFFFF"/>
      </font>
      <fill>
        <patternFill patternType="solid">
          <fgColor rgb="FFF79646"/>
          <bgColor rgb="FFF79646"/>
        </patternFill>
      </fill>
      <border>
        <left/>
        <right/>
        <top/>
        <bottom/>
      </border>
    </dxf>
    <dxf>
      <font>
        <color rgb="FFFFFFFF"/>
      </font>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FF00"/>
          <bgColor rgb="FFFFFF00"/>
        </patternFill>
      </fill>
      <border>
        <left/>
        <right/>
        <top/>
        <bottom/>
      </border>
    </dxf>
    <dxf>
      <fill>
        <patternFill patternType="solid">
          <fgColor rgb="FFFFFF00"/>
          <bgColor rgb="FFFFFF00"/>
        </patternFill>
      </fill>
      <border>
        <left/>
        <right/>
        <top/>
        <bottom/>
      </border>
    </dxf>
    <dxf>
      <fill>
        <patternFill patternType="solid">
          <fgColor rgb="FF99CC00"/>
          <bgColor rgb="FF99CC00"/>
        </patternFill>
      </fill>
      <border>
        <left/>
        <right/>
        <top/>
        <bottom/>
      </border>
    </dxf>
    <dxf>
      <fill>
        <patternFill patternType="solid">
          <fgColor rgb="FFFFFF00"/>
          <bgColor rgb="FFFFFF00"/>
        </patternFill>
      </fill>
      <border>
        <left/>
        <right/>
        <top/>
        <bottom/>
      </border>
    </dxf>
    <dxf>
      <font>
        <color rgb="FFFFFFFF"/>
      </font>
      <fill>
        <patternFill patternType="solid">
          <fgColor rgb="FFF79646"/>
          <bgColor rgb="FFF79646"/>
        </patternFill>
      </fill>
      <border>
        <left/>
        <right/>
        <top/>
        <bottom/>
      </border>
    </dxf>
    <dxf>
      <font>
        <color rgb="FFFFFFFF"/>
      </font>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FF00"/>
          <bgColor rgb="FFFFFF00"/>
        </patternFill>
      </fill>
      <border>
        <left/>
        <right/>
        <top/>
        <bottom/>
      </border>
    </dxf>
    <dxf>
      <fill>
        <patternFill patternType="solid">
          <fgColor rgb="FFFFFF00"/>
          <bgColor rgb="FFFFFF00"/>
        </patternFill>
      </fill>
      <border>
        <left/>
        <right/>
        <top/>
        <bottom/>
      </border>
    </dxf>
    <dxf>
      <fill>
        <patternFill patternType="solid">
          <fgColor rgb="FF99CC00"/>
          <bgColor rgb="FF99CC00"/>
        </patternFill>
      </fill>
      <border>
        <left/>
        <right/>
        <top/>
        <bottom/>
      </border>
    </dxf>
    <dxf>
      <fill>
        <patternFill patternType="solid">
          <fgColor rgb="FFFFFF00"/>
          <bgColor rgb="FFFFFF00"/>
        </patternFill>
      </fill>
      <border>
        <left/>
        <right/>
        <top/>
        <bottom/>
      </border>
    </dxf>
    <dxf>
      <fill>
        <patternFill patternType="solid">
          <fgColor rgb="FF99CC00"/>
          <bgColor rgb="FF99CC00"/>
        </patternFill>
      </fill>
      <border>
        <left/>
        <right/>
        <top/>
        <bottom/>
      </border>
    </dxf>
    <dxf>
      <fill>
        <patternFill patternType="solid">
          <fgColor rgb="FFFF0000"/>
          <bgColor rgb="FFFF0000"/>
        </patternFill>
      </fill>
      <border>
        <left/>
        <right/>
        <top/>
        <bottom/>
      </border>
    </dxf>
    <dxf>
      <fill>
        <patternFill patternType="solid">
          <fgColor rgb="FFFFFF00"/>
          <bgColor rgb="FFFFFF00"/>
        </patternFill>
      </fill>
      <border>
        <left/>
        <right/>
        <top/>
        <bottom/>
      </border>
    </dxf>
    <dxf>
      <font>
        <color rgb="FFFFFFFF"/>
      </font>
      <fill>
        <patternFill patternType="solid">
          <fgColor rgb="FFF79646"/>
          <bgColor rgb="FFF79646"/>
        </patternFill>
      </fill>
      <border>
        <left/>
        <right/>
        <top/>
        <bottom/>
      </border>
    </dxf>
    <dxf>
      <font>
        <color rgb="FFFFFFFF"/>
      </font>
      <fill>
        <patternFill patternType="solid">
          <fgColor rgb="FFFF0000"/>
          <bgColor rgb="FFFF0000"/>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800100</xdr:colOff>
      <xdr:row>100</xdr:row>
      <xdr:rowOff>-9525</xdr:rowOff>
    </xdr:from>
    <xdr:to>
      <xdr:col>10</xdr:col>
      <xdr:colOff>114300</xdr:colOff>
      <xdr:row>100</xdr:row>
      <xdr:rowOff>28575</xdr:rowOff>
    </xdr:to>
    <xdr:sp macro="" textlink="">
      <xdr:nvSpPr>
        <xdr:cNvPr id="3" name="Shape 3"/>
        <xdr:cNvSpPr/>
      </xdr:nvSpPr>
      <xdr:spPr>
        <a:xfrm>
          <a:off x="3812475" y="3780000"/>
          <a:ext cx="3067049" cy="0"/>
        </a:xfrm>
        <a:prstGeom prst="rect">
          <a:avLst/>
        </a:prstGeom>
        <a:noFill/>
        <a:ln>
          <a:noFill/>
        </a:ln>
      </xdr:spPr>
      <xdr:txBody>
        <a:bodyPr lIns="91425" tIns="91425" rIns="91425" bIns="91425" anchor="ctr" anchorCtr="0">
          <a:noAutofit/>
        </a:bodyPr>
        <a:lstStyle/>
        <a:p>
          <a:pPr lvl="0">
            <a:spcBef>
              <a:spcPts val="0"/>
            </a:spcBef>
            <a:buNone/>
          </a:pPr>
          <a:endParaRPr sz="1400"/>
        </a:p>
      </xdr:txBody>
    </xdr:sp>
    <xdr:clientData fLocksWithSheet="0"/>
  </xdr:twoCellAnchor>
  <xdr:twoCellAnchor>
    <xdr:from>
      <xdr:col>8</xdr:col>
      <xdr:colOff>800100</xdr:colOff>
      <xdr:row>100</xdr:row>
      <xdr:rowOff>-9525</xdr:rowOff>
    </xdr:from>
    <xdr:to>
      <xdr:col>10</xdr:col>
      <xdr:colOff>114300</xdr:colOff>
      <xdr:row>100</xdr:row>
      <xdr:rowOff>28575</xdr:rowOff>
    </xdr:to>
    <xdr:sp macro="" textlink="">
      <xdr:nvSpPr>
        <xdr:cNvPr id="2" name="Shape 3"/>
        <xdr:cNvSpPr/>
      </xdr:nvSpPr>
      <xdr:spPr>
        <a:xfrm>
          <a:off x="3812475" y="3780000"/>
          <a:ext cx="3067049" cy="0"/>
        </a:xfrm>
        <a:prstGeom prst="rect">
          <a:avLst/>
        </a:prstGeom>
        <a:noFill/>
        <a:ln>
          <a:noFill/>
        </a:ln>
      </xdr:spPr>
      <xdr:txBody>
        <a:bodyPr lIns="91425" tIns="91425" rIns="91425" bIns="91425" anchor="ctr" anchorCtr="0">
          <a:noAutofit/>
        </a:bodyPr>
        <a:lstStyle/>
        <a:p>
          <a:pPr lvl="0">
            <a:spcBef>
              <a:spcPts val="0"/>
            </a:spcBef>
            <a:buNone/>
          </a:pPr>
          <a:endParaRPr sz="1400"/>
        </a:p>
      </xdr:txBody>
    </xdr:sp>
    <xdr:clientData fLocksWithSheet="0"/>
  </xdr:twoCellAnchor>
  <xdr:twoCellAnchor>
    <xdr:from>
      <xdr:col>8</xdr:col>
      <xdr:colOff>800100</xdr:colOff>
      <xdr:row>100</xdr:row>
      <xdr:rowOff>-9525</xdr:rowOff>
    </xdr:from>
    <xdr:to>
      <xdr:col>10</xdr:col>
      <xdr:colOff>114300</xdr:colOff>
      <xdr:row>100</xdr:row>
      <xdr:rowOff>28575</xdr:rowOff>
    </xdr:to>
    <xdr:sp macro="" textlink="">
      <xdr:nvSpPr>
        <xdr:cNvPr id="4" name="Shape 3"/>
        <xdr:cNvSpPr/>
      </xdr:nvSpPr>
      <xdr:spPr>
        <a:xfrm>
          <a:off x="3812475" y="3780000"/>
          <a:ext cx="3067049" cy="0"/>
        </a:xfrm>
        <a:prstGeom prst="rect">
          <a:avLst/>
        </a:prstGeom>
        <a:noFill/>
        <a:ln>
          <a:noFill/>
        </a:ln>
      </xdr:spPr>
      <xdr:txBody>
        <a:bodyPr lIns="91425" tIns="91425" rIns="91425" bIns="91425" anchor="ctr" anchorCtr="0">
          <a:noAutofit/>
        </a:bodyPr>
        <a:lstStyle/>
        <a:p>
          <a:pPr lvl="0">
            <a:spcBef>
              <a:spcPts val="0"/>
            </a:spcBef>
            <a:buNone/>
          </a:pPr>
          <a:endParaRPr sz="1400"/>
        </a:p>
      </xdr:txBody>
    </xdr:sp>
    <xdr:clientData fLocksWithSheet="0"/>
  </xdr:twoCellAnchor>
  <xdr:twoCellAnchor>
    <xdr:from>
      <xdr:col>8</xdr:col>
      <xdr:colOff>800100</xdr:colOff>
      <xdr:row>100</xdr:row>
      <xdr:rowOff>-9525</xdr:rowOff>
    </xdr:from>
    <xdr:to>
      <xdr:col>10</xdr:col>
      <xdr:colOff>114300</xdr:colOff>
      <xdr:row>100</xdr:row>
      <xdr:rowOff>28575</xdr:rowOff>
    </xdr:to>
    <xdr:sp macro="" textlink="">
      <xdr:nvSpPr>
        <xdr:cNvPr id="5" name="Shape 3"/>
        <xdr:cNvSpPr/>
      </xdr:nvSpPr>
      <xdr:spPr>
        <a:xfrm>
          <a:off x="3812475" y="3780000"/>
          <a:ext cx="3067049" cy="0"/>
        </a:xfrm>
        <a:prstGeom prst="rect">
          <a:avLst/>
        </a:prstGeom>
        <a:noFill/>
        <a:ln>
          <a:noFill/>
        </a:ln>
      </xdr:spPr>
      <xdr:txBody>
        <a:bodyPr lIns="91425" tIns="91425" rIns="91425" bIns="91425" anchor="ctr" anchorCtr="0">
          <a:noAutofit/>
        </a:bodyPr>
        <a:lstStyle/>
        <a:p>
          <a:pPr lvl="0">
            <a:spcBef>
              <a:spcPts val="0"/>
            </a:spcBef>
            <a:buNone/>
          </a:pPr>
          <a:endParaRPr sz="1400"/>
        </a:p>
      </xdr:txBody>
    </xdr:sp>
    <xdr:clientData fLocksWithSheet="0"/>
  </xdr:twoCellAnchor>
  <xdr:twoCellAnchor>
    <xdr:from>
      <xdr:col>8</xdr:col>
      <xdr:colOff>800100</xdr:colOff>
      <xdr:row>100</xdr:row>
      <xdr:rowOff>-9525</xdr:rowOff>
    </xdr:from>
    <xdr:to>
      <xdr:col>10</xdr:col>
      <xdr:colOff>114300</xdr:colOff>
      <xdr:row>100</xdr:row>
      <xdr:rowOff>28575</xdr:rowOff>
    </xdr:to>
    <xdr:sp macro="" textlink="">
      <xdr:nvSpPr>
        <xdr:cNvPr id="6" name="Shape 3"/>
        <xdr:cNvSpPr/>
      </xdr:nvSpPr>
      <xdr:spPr>
        <a:xfrm>
          <a:off x="3812475" y="3780000"/>
          <a:ext cx="3067049" cy="0"/>
        </a:xfrm>
        <a:prstGeom prst="rect">
          <a:avLst/>
        </a:prstGeom>
        <a:noFill/>
        <a:ln>
          <a:noFill/>
        </a:ln>
      </xdr:spPr>
      <xdr:txBody>
        <a:bodyPr lIns="91425" tIns="91425" rIns="91425" bIns="91425" anchor="ctr" anchorCtr="0">
          <a:noAutofit/>
        </a:bodyPr>
        <a:lstStyle/>
        <a:p>
          <a:pPr lvl="0">
            <a:spcBef>
              <a:spcPts val="0"/>
            </a:spcBef>
            <a:buNone/>
          </a:pPr>
          <a:endParaRPr sz="1400"/>
        </a:p>
      </xdr:txBody>
    </xdr:sp>
    <xdr:clientData fLocksWithSheet="0"/>
  </xdr:twoCellAnchor>
  <xdr:twoCellAnchor>
    <xdr:from>
      <xdr:col>8</xdr:col>
      <xdr:colOff>800100</xdr:colOff>
      <xdr:row>100</xdr:row>
      <xdr:rowOff>-9525</xdr:rowOff>
    </xdr:from>
    <xdr:to>
      <xdr:col>10</xdr:col>
      <xdr:colOff>114300</xdr:colOff>
      <xdr:row>100</xdr:row>
      <xdr:rowOff>28575</xdr:rowOff>
    </xdr:to>
    <xdr:sp macro="" textlink="">
      <xdr:nvSpPr>
        <xdr:cNvPr id="7" name="Shape 3"/>
        <xdr:cNvSpPr/>
      </xdr:nvSpPr>
      <xdr:spPr>
        <a:xfrm>
          <a:off x="3812475" y="3780000"/>
          <a:ext cx="3067049" cy="0"/>
        </a:xfrm>
        <a:prstGeom prst="rect">
          <a:avLst/>
        </a:prstGeom>
        <a:noFill/>
        <a:ln>
          <a:noFill/>
        </a:ln>
      </xdr:spPr>
      <xdr:txBody>
        <a:bodyPr lIns="91425" tIns="91425" rIns="91425" bIns="91425" anchor="ctr" anchorCtr="0">
          <a:noAutofit/>
        </a:bodyPr>
        <a:lstStyle/>
        <a:p>
          <a:pPr lvl="0">
            <a:spcBef>
              <a:spcPts val="0"/>
            </a:spcBef>
            <a:buNone/>
          </a:pPr>
          <a:endParaRPr sz="1400"/>
        </a:p>
      </xdr:txBody>
    </xdr:sp>
    <xdr:clientData fLocksWithSheet="0"/>
  </xdr:twoCellAnchor>
  <xdr:twoCellAnchor>
    <xdr:from>
      <xdr:col>8</xdr:col>
      <xdr:colOff>800100</xdr:colOff>
      <xdr:row>100</xdr:row>
      <xdr:rowOff>-9525</xdr:rowOff>
    </xdr:from>
    <xdr:to>
      <xdr:col>10</xdr:col>
      <xdr:colOff>114300</xdr:colOff>
      <xdr:row>100</xdr:row>
      <xdr:rowOff>28575</xdr:rowOff>
    </xdr:to>
    <xdr:sp macro="" textlink="">
      <xdr:nvSpPr>
        <xdr:cNvPr id="8" name="Shape 3"/>
        <xdr:cNvSpPr/>
      </xdr:nvSpPr>
      <xdr:spPr>
        <a:xfrm>
          <a:off x="3812475" y="3780000"/>
          <a:ext cx="3067049" cy="0"/>
        </a:xfrm>
        <a:prstGeom prst="rect">
          <a:avLst/>
        </a:prstGeom>
        <a:noFill/>
        <a:ln>
          <a:noFill/>
        </a:ln>
      </xdr:spPr>
      <xdr:txBody>
        <a:bodyPr lIns="91425" tIns="91425" rIns="91425" bIns="91425" anchor="ctr" anchorCtr="0">
          <a:noAutofit/>
        </a:bodyPr>
        <a:lstStyle/>
        <a:p>
          <a:pPr lvl="0">
            <a:spcBef>
              <a:spcPts val="0"/>
            </a:spcBef>
            <a:buNone/>
          </a:pPr>
          <a:endParaRPr sz="1400"/>
        </a:p>
      </xdr:txBody>
    </xdr:sp>
    <xdr:clientData fLocksWithSheet="0"/>
  </xdr:twoCellAnchor>
  <xdr:twoCellAnchor>
    <xdr:from>
      <xdr:col>8</xdr:col>
      <xdr:colOff>800100</xdr:colOff>
      <xdr:row>100</xdr:row>
      <xdr:rowOff>-9525</xdr:rowOff>
    </xdr:from>
    <xdr:to>
      <xdr:col>10</xdr:col>
      <xdr:colOff>114300</xdr:colOff>
      <xdr:row>100</xdr:row>
      <xdr:rowOff>28575</xdr:rowOff>
    </xdr:to>
    <xdr:sp macro="" textlink="">
      <xdr:nvSpPr>
        <xdr:cNvPr id="9" name="Shape 3"/>
        <xdr:cNvSpPr/>
      </xdr:nvSpPr>
      <xdr:spPr>
        <a:xfrm>
          <a:off x="3812475" y="3780000"/>
          <a:ext cx="3067049" cy="0"/>
        </a:xfrm>
        <a:prstGeom prst="rect">
          <a:avLst/>
        </a:prstGeom>
        <a:noFill/>
        <a:ln>
          <a:noFill/>
        </a:ln>
      </xdr:spPr>
      <xdr:txBody>
        <a:bodyPr lIns="91425" tIns="91425" rIns="91425" bIns="91425" anchor="ctr" anchorCtr="0">
          <a:noAutofit/>
        </a:bodyPr>
        <a:lstStyle/>
        <a:p>
          <a:pPr lvl="0">
            <a:spcBef>
              <a:spcPts val="0"/>
            </a:spcBef>
            <a:buNone/>
          </a:pPr>
          <a:endParaRPr sz="1400"/>
        </a:p>
      </xdr:txBody>
    </xdr:sp>
    <xdr:clientData fLocksWithSheet="0"/>
  </xdr:twoCellAnchor>
  <xdr:twoCellAnchor>
    <xdr:from>
      <xdr:col>8</xdr:col>
      <xdr:colOff>800100</xdr:colOff>
      <xdr:row>100</xdr:row>
      <xdr:rowOff>-9525</xdr:rowOff>
    </xdr:from>
    <xdr:to>
      <xdr:col>10</xdr:col>
      <xdr:colOff>114300</xdr:colOff>
      <xdr:row>100</xdr:row>
      <xdr:rowOff>28575</xdr:rowOff>
    </xdr:to>
    <xdr:sp macro="" textlink="">
      <xdr:nvSpPr>
        <xdr:cNvPr id="10" name="Shape 3"/>
        <xdr:cNvSpPr/>
      </xdr:nvSpPr>
      <xdr:spPr>
        <a:xfrm>
          <a:off x="3812475" y="3780000"/>
          <a:ext cx="3067049" cy="0"/>
        </a:xfrm>
        <a:prstGeom prst="rect">
          <a:avLst/>
        </a:prstGeom>
        <a:noFill/>
        <a:ln>
          <a:noFill/>
        </a:ln>
      </xdr:spPr>
      <xdr:txBody>
        <a:bodyPr lIns="91425" tIns="91425" rIns="91425" bIns="91425" anchor="ctr" anchorCtr="0">
          <a:noAutofit/>
        </a:bodyPr>
        <a:lstStyle/>
        <a:p>
          <a:pPr lvl="0">
            <a:spcBef>
              <a:spcPts val="0"/>
            </a:spcBef>
            <a:buNone/>
          </a:pPr>
          <a:endParaRPr sz="1400"/>
        </a:p>
      </xdr:txBody>
    </xdr:sp>
    <xdr:clientData fLocksWithSheet="0"/>
  </xdr:twoCellAnchor>
  <xdr:twoCellAnchor>
    <xdr:from>
      <xdr:col>8</xdr:col>
      <xdr:colOff>800100</xdr:colOff>
      <xdr:row>100</xdr:row>
      <xdr:rowOff>-9525</xdr:rowOff>
    </xdr:from>
    <xdr:to>
      <xdr:col>10</xdr:col>
      <xdr:colOff>114300</xdr:colOff>
      <xdr:row>100</xdr:row>
      <xdr:rowOff>28575</xdr:rowOff>
    </xdr:to>
    <xdr:sp macro="" textlink="">
      <xdr:nvSpPr>
        <xdr:cNvPr id="11" name="Shape 3"/>
        <xdr:cNvSpPr/>
      </xdr:nvSpPr>
      <xdr:spPr>
        <a:xfrm>
          <a:off x="3812475" y="3780000"/>
          <a:ext cx="3067049" cy="0"/>
        </a:xfrm>
        <a:prstGeom prst="rect">
          <a:avLst/>
        </a:prstGeom>
        <a:noFill/>
        <a:ln>
          <a:noFill/>
        </a:ln>
      </xdr:spPr>
      <xdr:txBody>
        <a:bodyPr lIns="91425" tIns="91425" rIns="91425" bIns="91425" anchor="ctr" anchorCtr="0">
          <a:noAutofit/>
        </a:bodyPr>
        <a:lstStyle/>
        <a:p>
          <a:pPr lvl="0">
            <a:spcBef>
              <a:spcPts val="0"/>
            </a:spcBef>
            <a:buNone/>
          </a:pPr>
          <a:endParaRPr sz="1400"/>
        </a:p>
      </xdr:txBody>
    </xdr:sp>
    <xdr:clientData fLocksWithSheet="0"/>
  </xdr:twoCellAnchor>
  <xdr:twoCellAnchor>
    <xdr:from>
      <xdr:col>8</xdr:col>
      <xdr:colOff>800100</xdr:colOff>
      <xdr:row>100</xdr:row>
      <xdr:rowOff>-9525</xdr:rowOff>
    </xdr:from>
    <xdr:to>
      <xdr:col>10</xdr:col>
      <xdr:colOff>114300</xdr:colOff>
      <xdr:row>100</xdr:row>
      <xdr:rowOff>28575</xdr:rowOff>
    </xdr:to>
    <xdr:sp macro="" textlink="">
      <xdr:nvSpPr>
        <xdr:cNvPr id="12" name="Shape 3"/>
        <xdr:cNvSpPr/>
      </xdr:nvSpPr>
      <xdr:spPr>
        <a:xfrm>
          <a:off x="3812475" y="3780000"/>
          <a:ext cx="3067049" cy="0"/>
        </a:xfrm>
        <a:prstGeom prst="rect">
          <a:avLst/>
        </a:prstGeom>
        <a:noFill/>
        <a:ln>
          <a:noFill/>
        </a:ln>
      </xdr:spPr>
      <xdr:txBody>
        <a:bodyPr lIns="91425" tIns="91425" rIns="91425" bIns="91425" anchor="ctr" anchorCtr="0">
          <a:noAutofit/>
        </a:bodyPr>
        <a:lstStyle/>
        <a:p>
          <a:pPr lvl="0">
            <a:spcBef>
              <a:spcPts val="0"/>
            </a:spcBef>
            <a:buNone/>
          </a:pPr>
          <a:endParaRPr sz="1400"/>
        </a:p>
      </xdr:txBody>
    </xdr:sp>
    <xdr:clientData fLocksWithSheet="0"/>
  </xdr:twoCellAnchor>
  <xdr:twoCellAnchor>
    <xdr:from>
      <xdr:col>8</xdr:col>
      <xdr:colOff>800100</xdr:colOff>
      <xdr:row>100</xdr:row>
      <xdr:rowOff>-9525</xdr:rowOff>
    </xdr:from>
    <xdr:to>
      <xdr:col>10</xdr:col>
      <xdr:colOff>114300</xdr:colOff>
      <xdr:row>100</xdr:row>
      <xdr:rowOff>28575</xdr:rowOff>
    </xdr:to>
    <xdr:sp macro="" textlink="">
      <xdr:nvSpPr>
        <xdr:cNvPr id="13" name="Shape 3"/>
        <xdr:cNvSpPr/>
      </xdr:nvSpPr>
      <xdr:spPr>
        <a:xfrm>
          <a:off x="3812475" y="3780000"/>
          <a:ext cx="3067049" cy="0"/>
        </a:xfrm>
        <a:prstGeom prst="rect">
          <a:avLst/>
        </a:prstGeom>
        <a:noFill/>
        <a:ln>
          <a:noFill/>
        </a:ln>
      </xdr:spPr>
      <xdr:txBody>
        <a:bodyPr lIns="91425" tIns="91425" rIns="91425" bIns="91425" anchor="ctr" anchorCtr="0">
          <a:noAutofit/>
        </a:bodyPr>
        <a:lstStyle/>
        <a:p>
          <a:pPr lvl="0">
            <a:spcBef>
              <a:spcPts val="0"/>
            </a:spcBef>
            <a:buNone/>
          </a:pPr>
          <a:endParaRPr sz="1400"/>
        </a:p>
      </xdr:txBody>
    </xdr:sp>
    <xdr:clientData fLocksWithSheet="0"/>
  </xdr:twoCellAnchor>
  <xdr:twoCellAnchor>
    <xdr:from>
      <xdr:col>8</xdr:col>
      <xdr:colOff>800100</xdr:colOff>
      <xdr:row>100</xdr:row>
      <xdr:rowOff>-9525</xdr:rowOff>
    </xdr:from>
    <xdr:to>
      <xdr:col>10</xdr:col>
      <xdr:colOff>114300</xdr:colOff>
      <xdr:row>100</xdr:row>
      <xdr:rowOff>28575</xdr:rowOff>
    </xdr:to>
    <xdr:sp macro="" textlink="">
      <xdr:nvSpPr>
        <xdr:cNvPr id="14" name="Shape 3"/>
        <xdr:cNvSpPr/>
      </xdr:nvSpPr>
      <xdr:spPr>
        <a:xfrm>
          <a:off x="3812475" y="3780000"/>
          <a:ext cx="3067049" cy="0"/>
        </a:xfrm>
        <a:prstGeom prst="rect">
          <a:avLst/>
        </a:prstGeom>
        <a:noFill/>
        <a:ln>
          <a:noFill/>
        </a:ln>
      </xdr:spPr>
      <xdr:txBody>
        <a:bodyPr lIns="91425" tIns="91425" rIns="91425" bIns="91425" anchor="ctr" anchorCtr="0">
          <a:noAutofit/>
        </a:bodyPr>
        <a:lstStyle/>
        <a:p>
          <a:pPr lvl="0">
            <a:spcBef>
              <a:spcPts val="0"/>
            </a:spcBef>
            <a:buNone/>
          </a:pPr>
          <a:endParaRPr sz="1400"/>
        </a:p>
      </xdr:txBody>
    </xdr:sp>
    <xdr:clientData fLocksWithSheet="0"/>
  </xdr:twoCellAnchor>
  <xdr:twoCellAnchor>
    <xdr:from>
      <xdr:col>8</xdr:col>
      <xdr:colOff>800100</xdr:colOff>
      <xdr:row>100</xdr:row>
      <xdr:rowOff>-9525</xdr:rowOff>
    </xdr:from>
    <xdr:to>
      <xdr:col>10</xdr:col>
      <xdr:colOff>114300</xdr:colOff>
      <xdr:row>100</xdr:row>
      <xdr:rowOff>28575</xdr:rowOff>
    </xdr:to>
    <xdr:sp macro="" textlink="">
      <xdr:nvSpPr>
        <xdr:cNvPr id="15" name="Shape 3"/>
        <xdr:cNvSpPr/>
      </xdr:nvSpPr>
      <xdr:spPr>
        <a:xfrm>
          <a:off x="3812475" y="3780000"/>
          <a:ext cx="3067049" cy="0"/>
        </a:xfrm>
        <a:prstGeom prst="rect">
          <a:avLst/>
        </a:prstGeom>
        <a:noFill/>
        <a:ln>
          <a:noFill/>
        </a:ln>
      </xdr:spPr>
      <xdr:txBody>
        <a:bodyPr lIns="91425" tIns="91425" rIns="91425" bIns="91425" anchor="ctr" anchorCtr="0">
          <a:noAutofit/>
        </a:bodyPr>
        <a:lstStyle/>
        <a:p>
          <a:pPr lvl="0">
            <a:spcBef>
              <a:spcPts val="0"/>
            </a:spcBef>
            <a:buNone/>
          </a:pPr>
          <a:endParaRPr sz="1400"/>
        </a:p>
      </xdr:txBody>
    </xdr:sp>
    <xdr:clientData fLocksWithSheet="0"/>
  </xdr:twoCellAnchor>
  <xdr:twoCellAnchor>
    <xdr:from>
      <xdr:col>8</xdr:col>
      <xdr:colOff>800100</xdr:colOff>
      <xdr:row>100</xdr:row>
      <xdr:rowOff>-9525</xdr:rowOff>
    </xdr:from>
    <xdr:to>
      <xdr:col>10</xdr:col>
      <xdr:colOff>114300</xdr:colOff>
      <xdr:row>100</xdr:row>
      <xdr:rowOff>28575</xdr:rowOff>
    </xdr:to>
    <xdr:sp macro="" textlink="">
      <xdr:nvSpPr>
        <xdr:cNvPr id="16" name="Shape 3"/>
        <xdr:cNvSpPr/>
      </xdr:nvSpPr>
      <xdr:spPr>
        <a:xfrm>
          <a:off x="3812475" y="3780000"/>
          <a:ext cx="3067049" cy="0"/>
        </a:xfrm>
        <a:prstGeom prst="rect">
          <a:avLst/>
        </a:prstGeom>
        <a:noFill/>
        <a:ln>
          <a:noFill/>
        </a:ln>
      </xdr:spPr>
      <xdr:txBody>
        <a:bodyPr lIns="91425" tIns="91425" rIns="91425" bIns="91425" anchor="ctr" anchorCtr="0">
          <a:noAutofit/>
        </a:bodyPr>
        <a:lstStyle/>
        <a:p>
          <a:pPr lvl="0">
            <a:spcBef>
              <a:spcPts val="0"/>
            </a:spcBef>
            <a:buNone/>
          </a:pPr>
          <a:endParaRPr sz="1400"/>
        </a:p>
      </xdr:txBody>
    </xdr:sp>
    <xdr:clientData fLocksWithSheet="0"/>
  </xdr:twoCellAnchor>
  <xdr:twoCellAnchor>
    <xdr:from>
      <xdr:col>8</xdr:col>
      <xdr:colOff>800100</xdr:colOff>
      <xdr:row>100</xdr:row>
      <xdr:rowOff>-9525</xdr:rowOff>
    </xdr:from>
    <xdr:to>
      <xdr:col>10</xdr:col>
      <xdr:colOff>114300</xdr:colOff>
      <xdr:row>100</xdr:row>
      <xdr:rowOff>28575</xdr:rowOff>
    </xdr:to>
    <xdr:sp macro="" textlink="">
      <xdr:nvSpPr>
        <xdr:cNvPr id="17" name="Shape 3"/>
        <xdr:cNvSpPr/>
      </xdr:nvSpPr>
      <xdr:spPr>
        <a:xfrm>
          <a:off x="3812475" y="3780000"/>
          <a:ext cx="3067049" cy="0"/>
        </a:xfrm>
        <a:prstGeom prst="rect">
          <a:avLst/>
        </a:prstGeom>
        <a:noFill/>
        <a:ln>
          <a:noFill/>
        </a:ln>
      </xdr:spPr>
      <xdr:txBody>
        <a:bodyPr lIns="91425" tIns="91425" rIns="91425" bIns="91425" anchor="ctr" anchorCtr="0">
          <a:noAutofit/>
        </a:bodyPr>
        <a:lstStyle/>
        <a:p>
          <a:pPr lvl="0">
            <a:spcBef>
              <a:spcPts val="0"/>
            </a:spcBef>
            <a:buNone/>
          </a:pPr>
          <a:endParaRPr sz="1400"/>
        </a:p>
      </xdr:txBody>
    </xdr:sp>
    <xdr:clientData fLocksWithSheet="0"/>
  </xdr:twoCellAnchor>
  <xdr:twoCellAnchor>
    <xdr:from>
      <xdr:col>8</xdr:col>
      <xdr:colOff>800100</xdr:colOff>
      <xdr:row>100</xdr:row>
      <xdr:rowOff>-9525</xdr:rowOff>
    </xdr:from>
    <xdr:to>
      <xdr:col>10</xdr:col>
      <xdr:colOff>114300</xdr:colOff>
      <xdr:row>100</xdr:row>
      <xdr:rowOff>28575</xdr:rowOff>
    </xdr:to>
    <xdr:sp macro="" textlink="">
      <xdr:nvSpPr>
        <xdr:cNvPr id="18" name="Shape 3"/>
        <xdr:cNvSpPr/>
      </xdr:nvSpPr>
      <xdr:spPr>
        <a:xfrm>
          <a:off x="3812475" y="3780000"/>
          <a:ext cx="3067049" cy="0"/>
        </a:xfrm>
        <a:prstGeom prst="rect">
          <a:avLst/>
        </a:prstGeom>
        <a:noFill/>
        <a:ln>
          <a:noFill/>
        </a:ln>
      </xdr:spPr>
      <xdr:txBody>
        <a:bodyPr lIns="91425" tIns="91425" rIns="91425" bIns="91425" anchor="ctr" anchorCtr="0">
          <a:noAutofit/>
        </a:bodyPr>
        <a:lstStyle/>
        <a:p>
          <a:pPr lvl="0">
            <a:spcBef>
              <a:spcPts val="0"/>
            </a:spcBef>
            <a:buNone/>
          </a:pPr>
          <a:endParaRPr sz="1400"/>
        </a:p>
      </xdr:txBody>
    </xdr:sp>
    <xdr:clientData fLocksWithSheet="0"/>
  </xdr:twoCellAnchor>
  <xdr:twoCellAnchor>
    <xdr:from>
      <xdr:col>8</xdr:col>
      <xdr:colOff>800100</xdr:colOff>
      <xdr:row>100</xdr:row>
      <xdr:rowOff>-9525</xdr:rowOff>
    </xdr:from>
    <xdr:to>
      <xdr:col>10</xdr:col>
      <xdr:colOff>114300</xdr:colOff>
      <xdr:row>100</xdr:row>
      <xdr:rowOff>28575</xdr:rowOff>
    </xdr:to>
    <xdr:sp macro="" textlink="">
      <xdr:nvSpPr>
        <xdr:cNvPr id="19" name="Shape 3"/>
        <xdr:cNvSpPr/>
      </xdr:nvSpPr>
      <xdr:spPr>
        <a:xfrm>
          <a:off x="3812475" y="3780000"/>
          <a:ext cx="3067049" cy="0"/>
        </a:xfrm>
        <a:prstGeom prst="rect">
          <a:avLst/>
        </a:prstGeom>
        <a:noFill/>
        <a:ln>
          <a:noFill/>
        </a:ln>
      </xdr:spPr>
      <xdr:txBody>
        <a:bodyPr lIns="91425" tIns="91425" rIns="91425" bIns="91425" anchor="ctr" anchorCtr="0">
          <a:noAutofit/>
        </a:bodyPr>
        <a:lstStyle/>
        <a:p>
          <a:pPr lvl="0">
            <a:spcBef>
              <a:spcPts val="0"/>
            </a:spcBef>
            <a:buNone/>
          </a:pPr>
          <a:endParaRPr sz="1400"/>
        </a:p>
      </xdr:txBody>
    </xdr:sp>
    <xdr:clientData fLocksWithSheet="0"/>
  </xdr:twoCellAnchor>
  <xdr:twoCellAnchor>
    <xdr:from>
      <xdr:col>8</xdr:col>
      <xdr:colOff>800100</xdr:colOff>
      <xdr:row>100</xdr:row>
      <xdr:rowOff>-9525</xdr:rowOff>
    </xdr:from>
    <xdr:to>
      <xdr:col>10</xdr:col>
      <xdr:colOff>114300</xdr:colOff>
      <xdr:row>100</xdr:row>
      <xdr:rowOff>28575</xdr:rowOff>
    </xdr:to>
    <xdr:sp macro="" textlink="">
      <xdr:nvSpPr>
        <xdr:cNvPr id="20" name="Shape 3"/>
        <xdr:cNvSpPr/>
      </xdr:nvSpPr>
      <xdr:spPr>
        <a:xfrm>
          <a:off x="3812475" y="3780000"/>
          <a:ext cx="3067049" cy="0"/>
        </a:xfrm>
        <a:prstGeom prst="rect">
          <a:avLst/>
        </a:prstGeom>
        <a:noFill/>
        <a:ln>
          <a:noFill/>
        </a:ln>
      </xdr:spPr>
      <xdr:txBody>
        <a:bodyPr lIns="91425" tIns="91425" rIns="91425" bIns="91425" anchor="ctr" anchorCtr="0">
          <a:noAutofit/>
        </a:bodyPr>
        <a:lstStyle/>
        <a:p>
          <a:pPr lvl="0">
            <a:spcBef>
              <a:spcPts val="0"/>
            </a:spcBef>
            <a:buNone/>
          </a:pPr>
          <a:endParaRPr sz="1400"/>
        </a:p>
      </xdr:txBody>
    </xdr:sp>
    <xdr:clientData fLocksWithSheet="0"/>
  </xdr:twoCellAnchor>
  <xdr:twoCellAnchor>
    <xdr:from>
      <xdr:col>8</xdr:col>
      <xdr:colOff>800100</xdr:colOff>
      <xdr:row>100</xdr:row>
      <xdr:rowOff>-9525</xdr:rowOff>
    </xdr:from>
    <xdr:to>
      <xdr:col>10</xdr:col>
      <xdr:colOff>114300</xdr:colOff>
      <xdr:row>100</xdr:row>
      <xdr:rowOff>28575</xdr:rowOff>
    </xdr:to>
    <xdr:sp macro="" textlink="">
      <xdr:nvSpPr>
        <xdr:cNvPr id="21" name="Shape 3"/>
        <xdr:cNvSpPr/>
      </xdr:nvSpPr>
      <xdr:spPr>
        <a:xfrm>
          <a:off x="3812475" y="3780000"/>
          <a:ext cx="3067049" cy="0"/>
        </a:xfrm>
        <a:prstGeom prst="rect">
          <a:avLst/>
        </a:prstGeom>
        <a:noFill/>
        <a:ln>
          <a:noFill/>
        </a:ln>
      </xdr:spPr>
      <xdr:txBody>
        <a:bodyPr lIns="91425" tIns="91425" rIns="91425" bIns="91425" anchor="ctr" anchorCtr="0">
          <a:noAutofit/>
        </a:bodyPr>
        <a:lstStyle/>
        <a:p>
          <a:pPr lvl="0">
            <a:spcBef>
              <a:spcPts val="0"/>
            </a:spcBef>
            <a:buNone/>
          </a:pPr>
          <a:endParaRPr sz="1400"/>
        </a:p>
      </xdr:txBody>
    </xdr:sp>
    <xdr:clientData fLocksWithSheet="0"/>
  </xdr:twoCellAnchor>
  <xdr:twoCellAnchor>
    <xdr:from>
      <xdr:col>8</xdr:col>
      <xdr:colOff>800100</xdr:colOff>
      <xdr:row>100</xdr:row>
      <xdr:rowOff>-9525</xdr:rowOff>
    </xdr:from>
    <xdr:to>
      <xdr:col>10</xdr:col>
      <xdr:colOff>114300</xdr:colOff>
      <xdr:row>100</xdr:row>
      <xdr:rowOff>28575</xdr:rowOff>
    </xdr:to>
    <xdr:sp macro="" textlink="">
      <xdr:nvSpPr>
        <xdr:cNvPr id="22" name="Shape 3"/>
        <xdr:cNvSpPr/>
      </xdr:nvSpPr>
      <xdr:spPr>
        <a:xfrm>
          <a:off x="3812475" y="3780000"/>
          <a:ext cx="3067049" cy="0"/>
        </a:xfrm>
        <a:prstGeom prst="rect">
          <a:avLst/>
        </a:prstGeom>
        <a:noFill/>
        <a:ln>
          <a:noFill/>
        </a:ln>
      </xdr:spPr>
      <xdr:txBody>
        <a:bodyPr lIns="91425" tIns="91425" rIns="91425" bIns="91425" anchor="ctr" anchorCtr="0">
          <a:noAutofit/>
        </a:bodyPr>
        <a:lstStyle/>
        <a:p>
          <a:pPr lvl="0">
            <a:spcBef>
              <a:spcPts val="0"/>
            </a:spcBef>
            <a:buNone/>
          </a:pPr>
          <a:endParaRPr sz="1400"/>
        </a:p>
      </xdr:txBody>
    </xdr:sp>
    <xdr:clientData fLocksWithSheet="0"/>
  </xdr:twoCellAnchor>
  <xdr:twoCellAnchor>
    <xdr:from>
      <xdr:col>8</xdr:col>
      <xdr:colOff>800100</xdr:colOff>
      <xdr:row>100</xdr:row>
      <xdr:rowOff>-9525</xdr:rowOff>
    </xdr:from>
    <xdr:to>
      <xdr:col>10</xdr:col>
      <xdr:colOff>114300</xdr:colOff>
      <xdr:row>100</xdr:row>
      <xdr:rowOff>28575</xdr:rowOff>
    </xdr:to>
    <xdr:sp macro="" textlink="">
      <xdr:nvSpPr>
        <xdr:cNvPr id="23" name="Shape 3"/>
        <xdr:cNvSpPr/>
      </xdr:nvSpPr>
      <xdr:spPr>
        <a:xfrm>
          <a:off x="3812475" y="3780000"/>
          <a:ext cx="3067049" cy="0"/>
        </a:xfrm>
        <a:prstGeom prst="rect">
          <a:avLst/>
        </a:prstGeom>
        <a:noFill/>
        <a:ln>
          <a:noFill/>
        </a:ln>
      </xdr:spPr>
      <xdr:txBody>
        <a:bodyPr lIns="91425" tIns="91425" rIns="91425" bIns="91425" anchor="ctr" anchorCtr="0">
          <a:noAutofit/>
        </a:bodyPr>
        <a:lstStyle/>
        <a:p>
          <a:pPr lvl="0">
            <a:spcBef>
              <a:spcPts val="0"/>
            </a:spcBef>
            <a:buNone/>
          </a:pPr>
          <a:endParaRPr sz="1400"/>
        </a:p>
      </xdr:txBody>
    </xdr:sp>
    <xdr:clientData fLocksWithSheet="0"/>
  </xdr:twoCellAnchor>
  <xdr:twoCellAnchor>
    <xdr:from>
      <xdr:col>8</xdr:col>
      <xdr:colOff>800100</xdr:colOff>
      <xdr:row>100</xdr:row>
      <xdr:rowOff>-9525</xdr:rowOff>
    </xdr:from>
    <xdr:to>
      <xdr:col>10</xdr:col>
      <xdr:colOff>114300</xdr:colOff>
      <xdr:row>100</xdr:row>
      <xdr:rowOff>28575</xdr:rowOff>
    </xdr:to>
    <xdr:sp macro="" textlink="">
      <xdr:nvSpPr>
        <xdr:cNvPr id="24" name="Shape 3"/>
        <xdr:cNvSpPr/>
      </xdr:nvSpPr>
      <xdr:spPr>
        <a:xfrm>
          <a:off x="3812475" y="3780000"/>
          <a:ext cx="3067049" cy="0"/>
        </a:xfrm>
        <a:prstGeom prst="rect">
          <a:avLst/>
        </a:prstGeom>
        <a:noFill/>
        <a:ln>
          <a:noFill/>
        </a:ln>
      </xdr:spPr>
      <xdr:txBody>
        <a:bodyPr lIns="91425" tIns="91425" rIns="91425" bIns="91425" anchor="ctr" anchorCtr="0">
          <a:noAutofit/>
        </a:bodyPr>
        <a:lstStyle/>
        <a:p>
          <a:pPr lvl="0">
            <a:spcBef>
              <a:spcPts val="0"/>
            </a:spcBef>
            <a:buNone/>
          </a:pPr>
          <a:endParaRPr sz="1400"/>
        </a:p>
      </xdr:txBody>
    </xdr:sp>
    <xdr:clientData fLocksWithSheet="0"/>
  </xdr:twoCellAnchor>
  <xdr:twoCellAnchor>
    <xdr:from>
      <xdr:col>8</xdr:col>
      <xdr:colOff>800100</xdr:colOff>
      <xdr:row>100</xdr:row>
      <xdr:rowOff>-9525</xdr:rowOff>
    </xdr:from>
    <xdr:to>
      <xdr:col>10</xdr:col>
      <xdr:colOff>114300</xdr:colOff>
      <xdr:row>100</xdr:row>
      <xdr:rowOff>28575</xdr:rowOff>
    </xdr:to>
    <xdr:sp macro="" textlink="">
      <xdr:nvSpPr>
        <xdr:cNvPr id="25" name="Shape 3"/>
        <xdr:cNvSpPr/>
      </xdr:nvSpPr>
      <xdr:spPr>
        <a:xfrm>
          <a:off x="3812475" y="3780000"/>
          <a:ext cx="3067049" cy="0"/>
        </a:xfrm>
        <a:prstGeom prst="rect">
          <a:avLst/>
        </a:prstGeom>
        <a:noFill/>
        <a:ln>
          <a:noFill/>
        </a:ln>
      </xdr:spPr>
      <xdr:txBody>
        <a:bodyPr lIns="91425" tIns="91425" rIns="91425" bIns="91425" anchor="ctr" anchorCtr="0">
          <a:noAutofit/>
        </a:bodyPr>
        <a:lstStyle/>
        <a:p>
          <a:pPr lvl="0">
            <a:spcBef>
              <a:spcPts val="0"/>
            </a:spcBef>
            <a:buNone/>
          </a:pPr>
          <a:endParaRPr sz="1400"/>
        </a:p>
      </xdr:txBody>
    </xdr:sp>
    <xdr:clientData fLocksWithSheet="0"/>
  </xdr:twoCellAnchor>
  <xdr:twoCellAnchor>
    <xdr:from>
      <xdr:col>8</xdr:col>
      <xdr:colOff>800100</xdr:colOff>
      <xdr:row>100</xdr:row>
      <xdr:rowOff>-9525</xdr:rowOff>
    </xdr:from>
    <xdr:to>
      <xdr:col>10</xdr:col>
      <xdr:colOff>114300</xdr:colOff>
      <xdr:row>100</xdr:row>
      <xdr:rowOff>28575</xdr:rowOff>
    </xdr:to>
    <xdr:sp macro="" textlink="">
      <xdr:nvSpPr>
        <xdr:cNvPr id="26" name="Shape 3"/>
        <xdr:cNvSpPr/>
      </xdr:nvSpPr>
      <xdr:spPr>
        <a:xfrm>
          <a:off x="3812475" y="3780000"/>
          <a:ext cx="3067049" cy="0"/>
        </a:xfrm>
        <a:prstGeom prst="rect">
          <a:avLst/>
        </a:prstGeom>
        <a:noFill/>
        <a:ln>
          <a:noFill/>
        </a:ln>
      </xdr:spPr>
      <xdr:txBody>
        <a:bodyPr lIns="91425" tIns="91425" rIns="91425" bIns="91425" anchor="ctr" anchorCtr="0">
          <a:noAutofit/>
        </a:bodyPr>
        <a:lstStyle/>
        <a:p>
          <a:pPr lvl="0">
            <a:spcBef>
              <a:spcPts val="0"/>
            </a:spcBef>
            <a:buNone/>
          </a:pPr>
          <a:endParaRPr sz="1400"/>
        </a:p>
      </xdr:txBody>
    </xdr:sp>
    <xdr:clientData fLocksWithSheet="0"/>
  </xdr:twoCellAnchor>
  <xdr:twoCellAnchor>
    <xdr:from>
      <xdr:col>8</xdr:col>
      <xdr:colOff>800100</xdr:colOff>
      <xdr:row>100</xdr:row>
      <xdr:rowOff>-9525</xdr:rowOff>
    </xdr:from>
    <xdr:to>
      <xdr:col>10</xdr:col>
      <xdr:colOff>114300</xdr:colOff>
      <xdr:row>100</xdr:row>
      <xdr:rowOff>28575</xdr:rowOff>
    </xdr:to>
    <xdr:sp macro="" textlink="">
      <xdr:nvSpPr>
        <xdr:cNvPr id="27" name="Shape 3"/>
        <xdr:cNvSpPr/>
      </xdr:nvSpPr>
      <xdr:spPr>
        <a:xfrm>
          <a:off x="3812475" y="3780000"/>
          <a:ext cx="3067049" cy="0"/>
        </a:xfrm>
        <a:prstGeom prst="rect">
          <a:avLst/>
        </a:prstGeom>
        <a:noFill/>
        <a:ln>
          <a:noFill/>
        </a:ln>
      </xdr:spPr>
      <xdr:txBody>
        <a:bodyPr lIns="91425" tIns="91425" rIns="91425" bIns="91425" anchor="ctr" anchorCtr="0">
          <a:noAutofit/>
        </a:bodyPr>
        <a:lstStyle/>
        <a:p>
          <a:pPr lvl="0">
            <a:spcBef>
              <a:spcPts val="0"/>
            </a:spcBef>
            <a:buNone/>
          </a:pPr>
          <a:endParaRPr sz="1400"/>
        </a:p>
      </xdr:txBody>
    </xdr:sp>
    <xdr:clientData fLocksWithSheet="0"/>
  </xdr:twoCellAnchor>
  <xdr:twoCellAnchor>
    <xdr:from>
      <xdr:col>8</xdr:col>
      <xdr:colOff>800100</xdr:colOff>
      <xdr:row>100</xdr:row>
      <xdr:rowOff>-9525</xdr:rowOff>
    </xdr:from>
    <xdr:to>
      <xdr:col>10</xdr:col>
      <xdr:colOff>114300</xdr:colOff>
      <xdr:row>100</xdr:row>
      <xdr:rowOff>28575</xdr:rowOff>
    </xdr:to>
    <xdr:sp macro="" textlink="">
      <xdr:nvSpPr>
        <xdr:cNvPr id="28" name="Shape 3"/>
        <xdr:cNvSpPr/>
      </xdr:nvSpPr>
      <xdr:spPr>
        <a:xfrm>
          <a:off x="3812475" y="3780000"/>
          <a:ext cx="3067049" cy="0"/>
        </a:xfrm>
        <a:prstGeom prst="rect">
          <a:avLst/>
        </a:prstGeom>
        <a:noFill/>
        <a:ln>
          <a:noFill/>
        </a:ln>
      </xdr:spPr>
      <xdr:txBody>
        <a:bodyPr lIns="91425" tIns="91425" rIns="91425" bIns="91425" anchor="ctr" anchorCtr="0">
          <a:noAutofit/>
        </a:bodyPr>
        <a:lstStyle/>
        <a:p>
          <a:pPr lvl="0">
            <a:spcBef>
              <a:spcPts val="0"/>
            </a:spcBef>
            <a:buNone/>
          </a:pPr>
          <a:endParaRPr sz="1400"/>
        </a:p>
      </xdr:txBody>
    </xdr:sp>
    <xdr:clientData fLocksWithSheet="0"/>
  </xdr:twoCellAnchor>
  <xdr:twoCellAnchor>
    <xdr:from>
      <xdr:col>8</xdr:col>
      <xdr:colOff>800100</xdr:colOff>
      <xdr:row>100</xdr:row>
      <xdr:rowOff>-9525</xdr:rowOff>
    </xdr:from>
    <xdr:to>
      <xdr:col>10</xdr:col>
      <xdr:colOff>114300</xdr:colOff>
      <xdr:row>100</xdr:row>
      <xdr:rowOff>28575</xdr:rowOff>
    </xdr:to>
    <xdr:sp macro="" textlink="">
      <xdr:nvSpPr>
        <xdr:cNvPr id="29" name="Shape 3"/>
        <xdr:cNvSpPr/>
      </xdr:nvSpPr>
      <xdr:spPr>
        <a:xfrm>
          <a:off x="3812475" y="3780000"/>
          <a:ext cx="3067049" cy="0"/>
        </a:xfrm>
        <a:prstGeom prst="rect">
          <a:avLst/>
        </a:prstGeom>
        <a:noFill/>
        <a:ln>
          <a:noFill/>
        </a:ln>
      </xdr:spPr>
      <xdr:txBody>
        <a:bodyPr lIns="91425" tIns="91425" rIns="91425" bIns="91425" anchor="ctr" anchorCtr="0">
          <a:noAutofit/>
        </a:bodyPr>
        <a:lstStyle/>
        <a:p>
          <a:pPr lvl="0">
            <a:spcBef>
              <a:spcPts val="0"/>
            </a:spcBef>
            <a:buNone/>
          </a:pPr>
          <a:endParaRPr sz="1400"/>
        </a:p>
      </xdr:txBody>
    </xdr:sp>
    <xdr:clientData fLocksWithSheet="0"/>
  </xdr:twoCellAnchor>
  <xdr:twoCellAnchor>
    <xdr:from>
      <xdr:col>8</xdr:col>
      <xdr:colOff>800100</xdr:colOff>
      <xdr:row>100</xdr:row>
      <xdr:rowOff>-9525</xdr:rowOff>
    </xdr:from>
    <xdr:to>
      <xdr:col>10</xdr:col>
      <xdr:colOff>114300</xdr:colOff>
      <xdr:row>100</xdr:row>
      <xdr:rowOff>28575</xdr:rowOff>
    </xdr:to>
    <xdr:sp macro="" textlink="">
      <xdr:nvSpPr>
        <xdr:cNvPr id="30" name="Shape 3"/>
        <xdr:cNvSpPr/>
      </xdr:nvSpPr>
      <xdr:spPr>
        <a:xfrm>
          <a:off x="3812475" y="3780000"/>
          <a:ext cx="3067049" cy="0"/>
        </a:xfrm>
        <a:prstGeom prst="rect">
          <a:avLst/>
        </a:prstGeom>
        <a:noFill/>
        <a:ln>
          <a:noFill/>
        </a:ln>
      </xdr:spPr>
      <xdr:txBody>
        <a:bodyPr lIns="91425" tIns="91425" rIns="91425" bIns="91425" anchor="ctr" anchorCtr="0">
          <a:noAutofit/>
        </a:bodyPr>
        <a:lstStyle/>
        <a:p>
          <a:pPr lvl="0">
            <a:spcBef>
              <a:spcPts val="0"/>
            </a:spcBef>
            <a:buNone/>
          </a:pPr>
          <a:endParaRPr sz="1400"/>
        </a:p>
      </xdr:txBody>
    </xdr:sp>
    <xdr:clientData fLocksWithSheet="0"/>
  </xdr:twoCellAnchor>
  <xdr:twoCellAnchor>
    <xdr:from>
      <xdr:col>8</xdr:col>
      <xdr:colOff>800100</xdr:colOff>
      <xdr:row>100</xdr:row>
      <xdr:rowOff>-9525</xdr:rowOff>
    </xdr:from>
    <xdr:to>
      <xdr:col>10</xdr:col>
      <xdr:colOff>114300</xdr:colOff>
      <xdr:row>100</xdr:row>
      <xdr:rowOff>28575</xdr:rowOff>
    </xdr:to>
    <xdr:sp macro="" textlink="">
      <xdr:nvSpPr>
        <xdr:cNvPr id="31" name="Shape 3"/>
        <xdr:cNvSpPr/>
      </xdr:nvSpPr>
      <xdr:spPr>
        <a:xfrm>
          <a:off x="3812475" y="3780000"/>
          <a:ext cx="3067049" cy="0"/>
        </a:xfrm>
        <a:prstGeom prst="rect">
          <a:avLst/>
        </a:prstGeom>
        <a:noFill/>
        <a:ln>
          <a:noFill/>
        </a:ln>
      </xdr:spPr>
      <xdr:txBody>
        <a:bodyPr lIns="91425" tIns="91425" rIns="91425" bIns="91425" anchor="ctr" anchorCtr="0">
          <a:noAutofit/>
        </a:bodyPr>
        <a:lstStyle/>
        <a:p>
          <a:pPr lvl="0">
            <a:spcBef>
              <a:spcPts val="0"/>
            </a:spcBef>
            <a:buNone/>
          </a:pPr>
          <a:endParaRPr sz="1400"/>
        </a:p>
      </xdr:txBody>
    </xdr:sp>
    <xdr:clientData fLocksWithSheet="0"/>
  </xdr:twoCellAnchor>
  <xdr:twoCellAnchor>
    <xdr:from>
      <xdr:col>8</xdr:col>
      <xdr:colOff>800100</xdr:colOff>
      <xdr:row>100</xdr:row>
      <xdr:rowOff>-9525</xdr:rowOff>
    </xdr:from>
    <xdr:to>
      <xdr:col>10</xdr:col>
      <xdr:colOff>114300</xdr:colOff>
      <xdr:row>100</xdr:row>
      <xdr:rowOff>28575</xdr:rowOff>
    </xdr:to>
    <xdr:sp macro="" textlink="">
      <xdr:nvSpPr>
        <xdr:cNvPr id="32" name="Shape 3"/>
        <xdr:cNvSpPr/>
      </xdr:nvSpPr>
      <xdr:spPr>
        <a:xfrm>
          <a:off x="3812475" y="3780000"/>
          <a:ext cx="3067049" cy="0"/>
        </a:xfrm>
        <a:prstGeom prst="rect">
          <a:avLst/>
        </a:prstGeom>
        <a:noFill/>
        <a:ln>
          <a:noFill/>
        </a:ln>
      </xdr:spPr>
      <xdr:txBody>
        <a:bodyPr lIns="91425" tIns="91425" rIns="91425" bIns="91425" anchor="ctr" anchorCtr="0">
          <a:noAutofit/>
        </a:bodyPr>
        <a:lstStyle/>
        <a:p>
          <a:pPr lvl="0">
            <a:spcBef>
              <a:spcPts val="0"/>
            </a:spcBef>
            <a:buNone/>
          </a:pPr>
          <a:endParaRPr sz="1400"/>
        </a:p>
      </xdr:txBody>
    </xdr:sp>
    <xdr:clientData fLocksWithSheet="0"/>
  </xdr:twoCellAnchor>
  <xdr:twoCellAnchor>
    <xdr:from>
      <xdr:col>8</xdr:col>
      <xdr:colOff>800100</xdr:colOff>
      <xdr:row>100</xdr:row>
      <xdr:rowOff>-9525</xdr:rowOff>
    </xdr:from>
    <xdr:to>
      <xdr:col>10</xdr:col>
      <xdr:colOff>114300</xdr:colOff>
      <xdr:row>100</xdr:row>
      <xdr:rowOff>28575</xdr:rowOff>
    </xdr:to>
    <xdr:sp macro="" textlink="">
      <xdr:nvSpPr>
        <xdr:cNvPr id="33" name="Shape 3"/>
        <xdr:cNvSpPr/>
      </xdr:nvSpPr>
      <xdr:spPr>
        <a:xfrm>
          <a:off x="3812475" y="3780000"/>
          <a:ext cx="3067049" cy="0"/>
        </a:xfrm>
        <a:prstGeom prst="rect">
          <a:avLst/>
        </a:prstGeom>
        <a:noFill/>
        <a:ln>
          <a:noFill/>
        </a:ln>
      </xdr:spPr>
      <xdr:txBody>
        <a:bodyPr lIns="91425" tIns="91425" rIns="91425" bIns="91425" anchor="ctr" anchorCtr="0">
          <a:noAutofit/>
        </a:bodyPr>
        <a:lstStyle/>
        <a:p>
          <a:pPr lvl="0">
            <a:spcBef>
              <a:spcPts val="0"/>
            </a:spcBef>
            <a:buNone/>
          </a:pPr>
          <a:endParaRPr sz="1400"/>
        </a:p>
      </xdr:txBody>
    </xdr:sp>
    <xdr:clientData fLocksWithSheet="0"/>
  </xdr:twoCellAnchor>
  <xdr:twoCellAnchor>
    <xdr:from>
      <xdr:col>8</xdr:col>
      <xdr:colOff>800100</xdr:colOff>
      <xdr:row>100</xdr:row>
      <xdr:rowOff>-9525</xdr:rowOff>
    </xdr:from>
    <xdr:to>
      <xdr:col>10</xdr:col>
      <xdr:colOff>114300</xdr:colOff>
      <xdr:row>100</xdr:row>
      <xdr:rowOff>28575</xdr:rowOff>
    </xdr:to>
    <xdr:sp macro="" textlink="">
      <xdr:nvSpPr>
        <xdr:cNvPr id="34" name="Shape 3"/>
        <xdr:cNvSpPr/>
      </xdr:nvSpPr>
      <xdr:spPr>
        <a:xfrm>
          <a:off x="3812475" y="3780000"/>
          <a:ext cx="3067049" cy="0"/>
        </a:xfrm>
        <a:prstGeom prst="rect">
          <a:avLst/>
        </a:prstGeom>
        <a:noFill/>
        <a:ln>
          <a:noFill/>
        </a:ln>
      </xdr:spPr>
      <xdr:txBody>
        <a:bodyPr lIns="91425" tIns="91425" rIns="91425" bIns="91425" anchor="ctr" anchorCtr="0">
          <a:noAutofit/>
        </a:bodyPr>
        <a:lstStyle/>
        <a:p>
          <a:pPr lvl="0">
            <a:spcBef>
              <a:spcPts val="0"/>
            </a:spcBef>
            <a:buNone/>
          </a:pPr>
          <a:endParaRPr sz="1400"/>
        </a:p>
      </xdr:txBody>
    </xdr:sp>
    <xdr:clientData fLocksWithSheet="0"/>
  </xdr:twoCellAnchor>
  <xdr:twoCellAnchor>
    <xdr:from>
      <xdr:col>8</xdr:col>
      <xdr:colOff>800100</xdr:colOff>
      <xdr:row>100</xdr:row>
      <xdr:rowOff>-9525</xdr:rowOff>
    </xdr:from>
    <xdr:to>
      <xdr:col>10</xdr:col>
      <xdr:colOff>114300</xdr:colOff>
      <xdr:row>100</xdr:row>
      <xdr:rowOff>28575</xdr:rowOff>
    </xdr:to>
    <xdr:sp macro="" textlink="">
      <xdr:nvSpPr>
        <xdr:cNvPr id="35" name="Shape 3"/>
        <xdr:cNvSpPr/>
      </xdr:nvSpPr>
      <xdr:spPr>
        <a:xfrm>
          <a:off x="3812475" y="3780000"/>
          <a:ext cx="3067049" cy="0"/>
        </a:xfrm>
        <a:prstGeom prst="rect">
          <a:avLst/>
        </a:prstGeom>
        <a:noFill/>
        <a:ln>
          <a:noFill/>
        </a:ln>
      </xdr:spPr>
      <xdr:txBody>
        <a:bodyPr lIns="91425" tIns="91425" rIns="91425" bIns="91425" anchor="ctr" anchorCtr="0">
          <a:noAutofit/>
        </a:bodyPr>
        <a:lstStyle/>
        <a:p>
          <a:pPr lvl="0">
            <a:spcBef>
              <a:spcPts val="0"/>
            </a:spcBef>
            <a:buNone/>
          </a:pPr>
          <a:endParaRPr sz="1400"/>
        </a:p>
      </xdr:txBody>
    </xdr:sp>
    <xdr:clientData fLocksWithSheet="0"/>
  </xdr:twoCellAnchor>
  <xdr:twoCellAnchor>
    <xdr:from>
      <xdr:col>8</xdr:col>
      <xdr:colOff>800100</xdr:colOff>
      <xdr:row>100</xdr:row>
      <xdr:rowOff>-9525</xdr:rowOff>
    </xdr:from>
    <xdr:to>
      <xdr:col>10</xdr:col>
      <xdr:colOff>114300</xdr:colOff>
      <xdr:row>100</xdr:row>
      <xdr:rowOff>28575</xdr:rowOff>
    </xdr:to>
    <xdr:sp macro="" textlink="">
      <xdr:nvSpPr>
        <xdr:cNvPr id="36" name="Shape 3"/>
        <xdr:cNvSpPr/>
      </xdr:nvSpPr>
      <xdr:spPr>
        <a:xfrm>
          <a:off x="3812475" y="3780000"/>
          <a:ext cx="3067049" cy="0"/>
        </a:xfrm>
        <a:prstGeom prst="rect">
          <a:avLst/>
        </a:prstGeom>
        <a:noFill/>
        <a:ln>
          <a:noFill/>
        </a:ln>
      </xdr:spPr>
      <xdr:txBody>
        <a:bodyPr lIns="91425" tIns="91425" rIns="91425" bIns="91425" anchor="ctr" anchorCtr="0">
          <a:noAutofit/>
        </a:bodyPr>
        <a:lstStyle/>
        <a:p>
          <a:pPr lvl="0">
            <a:spcBef>
              <a:spcPts val="0"/>
            </a:spcBef>
            <a:buNone/>
          </a:pPr>
          <a:endParaRPr sz="1400"/>
        </a:p>
      </xdr:txBody>
    </xdr:sp>
    <xdr:clientData fLocksWithSheet="0"/>
  </xdr:twoCellAnchor>
  <xdr:twoCellAnchor>
    <xdr:from>
      <xdr:col>8</xdr:col>
      <xdr:colOff>800100</xdr:colOff>
      <xdr:row>100</xdr:row>
      <xdr:rowOff>-9525</xdr:rowOff>
    </xdr:from>
    <xdr:to>
      <xdr:col>10</xdr:col>
      <xdr:colOff>114300</xdr:colOff>
      <xdr:row>100</xdr:row>
      <xdr:rowOff>28575</xdr:rowOff>
    </xdr:to>
    <xdr:sp macro="" textlink="">
      <xdr:nvSpPr>
        <xdr:cNvPr id="37" name="Shape 3"/>
        <xdr:cNvSpPr/>
      </xdr:nvSpPr>
      <xdr:spPr>
        <a:xfrm>
          <a:off x="3812475" y="3780000"/>
          <a:ext cx="3067049" cy="0"/>
        </a:xfrm>
        <a:prstGeom prst="rect">
          <a:avLst/>
        </a:prstGeom>
        <a:noFill/>
        <a:ln>
          <a:noFill/>
        </a:ln>
      </xdr:spPr>
      <xdr:txBody>
        <a:bodyPr lIns="91425" tIns="91425" rIns="91425" bIns="91425" anchor="ctr" anchorCtr="0">
          <a:noAutofit/>
        </a:bodyPr>
        <a:lstStyle/>
        <a:p>
          <a:pPr lvl="0">
            <a:spcBef>
              <a:spcPts val="0"/>
            </a:spcBef>
            <a:buNone/>
          </a:pPr>
          <a:endParaRPr sz="1400"/>
        </a:p>
      </xdr:txBody>
    </xdr:sp>
    <xdr:clientData fLocksWithSheet="0"/>
  </xdr:twoCellAnchor>
  <xdr:twoCellAnchor>
    <xdr:from>
      <xdr:col>8</xdr:col>
      <xdr:colOff>800100</xdr:colOff>
      <xdr:row>99</xdr:row>
      <xdr:rowOff>209550</xdr:rowOff>
    </xdr:from>
    <xdr:to>
      <xdr:col>10</xdr:col>
      <xdr:colOff>114300</xdr:colOff>
      <xdr:row>99</xdr:row>
      <xdr:rowOff>247650</xdr:rowOff>
    </xdr:to>
    <xdr:sp macro="" textlink="">
      <xdr:nvSpPr>
        <xdr:cNvPr id="38" name="Shape 3"/>
        <xdr:cNvSpPr/>
      </xdr:nvSpPr>
      <xdr:spPr>
        <a:xfrm>
          <a:off x="3812475" y="3780000"/>
          <a:ext cx="3067049" cy="0"/>
        </a:xfrm>
        <a:prstGeom prst="rect">
          <a:avLst/>
        </a:prstGeom>
        <a:noFill/>
        <a:ln>
          <a:noFill/>
        </a:ln>
      </xdr:spPr>
      <xdr:txBody>
        <a:bodyPr lIns="91425" tIns="91425" rIns="91425" bIns="91425" anchor="ctr" anchorCtr="0">
          <a:noAutofit/>
        </a:bodyPr>
        <a:lstStyle/>
        <a:p>
          <a:pPr lvl="0">
            <a:spcBef>
              <a:spcPts val="0"/>
            </a:spcBef>
            <a:buNone/>
          </a:pPr>
          <a:endParaRPr sz="1400"/>
        </a:p>
      </xdr:txBody>
    </xdr:sp>
    <xdr:clientData fLocksWithSheet="0"/>
  </xdr:twoCellAnchor>
  <xdr:twoCellAnchor>
    <xdr:from>
      <xdr:col>8</xdr:col>
      <xdr:colOff>800100</xdr:colOff>
      <xdr:row>99</xdr:row>
      <xdr:rowOff>209550</xdr:rowOff>
    </xdr:from>
    <xdr:to>
      <xdr:col>10</xdr:col>
      <xdr:colOff>114300</xdr:colOff>
      <xdr:row>99</xdr:row>
      <xdr:rowOff>247650</xdr:rowOff>
    </xdr:to>
    <xdr:sp macro="" textlink="">
      <xdr:nvSpPr>
        <xdr:cNvPr id="39" name="Shape 3"/>
        <xdr:cNvSpPr/>
      </xdr:nvSpPr>
      <xdr:spPr>
        <a:xfrm>
          <a:off x="3812475" y="3780000"/>
          <a:ext cx="3067049" cy="0"/>
        </a:xfrm>
        <a:prstGeom prst="rect">
          <a:avLst/>
        </a:prstGeom>
        <a:noFill/>
        <a:ln>
          <a:noFill/>
        </a:ln>
      </xdr:spPr>
      <xdr:txBody>
        <a:bodyPr lIns="91425" tIns="91425" rIns="91425" bIns="91425" anchor="ctr" anchorCtr="0">
          <a:noAutofit/>
        </a:bodyPr>
        <a:lstStyle/>
        <a:p>
          <a:pPr lvl="0">
            <a:spcBef>
              <a:spcPts val="0"/>
            </a:spcBef>
            <a:buNone/>
          </a:pPr>
          <a:endParaRPr sz="1400"/>
        </a:p>
      </xdr:txBody>
    </xdr:sp>
    <xdr:clientData fLocksWithSheet="0"/>
  </xdr:twoCellAnchor>
  <xdr:twoCellAnchor>
    <xdr:from>
      <xdr:col>8</xdr:col>
      <xdr:colOff>800100</xdr:colOff>
      <xdr:row>99</xdr:row>
      <xdr:rowOff>228600</xdr:rowOff>
    </xdr:from>
    <xdr:to>
      <xdr:col>10</xdr:col>
      <xdr:colOff>114300</xdr:colOff>
      <xdr:row>99</xdr:row>
      <xdr:rowOff>266700</xdr:rowOff>
    </xdr:to>
    <xdr:sp macro="" textlink="">
      <xdr:nvSpPr>
        <xdr:cNvPr id="40" name="Shape 3"/>
        <xdr:cNvSpPr/>
      </xdr:nvSpPr>
      <xdr:spPr>
        <a:xfrm>
          <a:off x="3812475" y="3780000"/>
          <a:ext cx="3067049" cy="0"/>
        </a:xfrm>
        <a:prstGeom prst="rect">
          <a:avLst/>
        </a:prstGeom>
        <a:noFill/>
        <a:ln>
          <a:noFill/>
        </a:ln>
      </xdr:spPr>
      <xdr:txBody>
        <a:bodyPr lIns="91425" tIns="91425" rIns="91425" bIns="91425" anchor="ctr" anchorCtr="0">
          <a:noAutofit/>
        </a:bodyPr>
        <a:lstStyle/>
        <a:p>
          <a:pPr lvl="0">
            <a:spcBef>
              <a:spcPts val="0"/>
            </a:spcBef>
            <a:buNone/>
          </a:pPr>
          <a:endParaRPr sz="1400"/>
        </a:p>
      </xdr:txBody>
    </xdr:sp>
    <xdr:clientData fLocksWithSheet="0"/>
  </xdr:twoCellAnchor>
  <xdr:twoCellAnchor>
    <xdr:from>
      <xdr:col>8</xdr:col>
      <xdr:colOff>800100</xdr:colOff>
      <xdr:row>99</xdr:row>
      <xdr:rowOff>228600</xdr:rowOff>
    </xdr:from>
    <xdr:to>
      <xdr:col>10</xdr:col>
      <xdr:colOff>114300</xdr:colOff>
      <xdr:row>99</xdr:row>
      <xdr:rowOff>266700</xdr:rowOff>
    </xdr:to>
    <xdr:sp macro="" textlink="">
      <xdr:nvSpPr>
        <xdr:cNvPr id="41" name="Shape 3"/>
        <xdr:cNvSpPr/>
      </xdr:nvSpPr>
      <xdr:spPr>
        <a:xfrm>
          <a:off x="3812475" y="3780000"/>
          <a:ext cx="3067049" cy="0"/>
        </a:xfrm>
        <a:prstGeom prst="rect">
          <a:avLst/>
        </a:prstGeom>
        <a:noFill/>
        <a:ln>
          <a:noFill/>
        </a:ln>
      </xdr:spPr>
      <xdr:txBody>
        <a:bodyPr lIns="91425" tIns="91425" rIns="91425" bIns="91425" anchor="ctr" anchorCtr="0">
          <a:noAutofit/>
        </a:bodyPr>
        <a:lstStyle/>
        <a:p>
          <a:pPr lvl="0">
            <a:spcBef>
              <a:spcPts val="0"/>
            </a:spcBef>
            <a:buNone/>
          </a:pPr>
          <a:endParaRPr sz="1400"/>
        </a:p>
      </xdr:txBody>
    </xdr:sp>
    <xdr:clientData fLocksWithSheet="0"/>
  </xdr:twoCellAnchor>
  <xdr:twoCellAnchor>
    <xdr:from>
      <xdr:col>8</xdr:col>
      <xdr:colOff>800100</xdr:colOff>
      <xdr:row>99</xdr:row>
      <xdr:rowOff>228600</xdr:rowOff>
    </xdr:from>
    <xdr:to>
      <xdr:col>10</xdr:col>
      <xdr:colOff>114300</xdr:colOff>
      <xdr:row>99</xdr:row>
      <xdr:rowOff>266700</xdr:rowOff>
    </xdr:to>
    <xdr:sp macro="" textlink="">
      <xdr:nvSpPr>
        <xdr:cNvPr id="42" name="Shape 3"/>
        <xdr:cNvSpPr/>
      </xdr:nvSpPr>
      <xdr:spPr>
        <a:xfrm>
          <a:off x="3812475" y="3780000"/>
          <a:ext cx="3067049" cy="0"/>
        </a:xfrm>
        <a:prstGeom prst="rect">
          <a:avLst/>
        </a:prstGeom>
        <a:noFill/>
        <a:ln>
          <a:noFill/>
        </a:ln>
      </xdr:spPr>
      <xdr:txBody>
        <a:bodyPr lIns="91425" tIns="91425" rIns="91425" bIns="91425" anchor="ctr" anchorCtr="0">
          <a:noAutofit/>
        </a:bodyPr>
        <a:lstStyle/>
        <a:p>
          <a:pPr lvl="0">
            <a:spcBef>
              <a:spcPts val="0"/>
            </a:spcBef>
            <a:buNone/>
          </a:pPr>
          <a:endParaRPr sz="1400"/>
        </a:p>
      </xdr:txBody>
    </xdr:sp>
    <xdr:clientData fLocksWithSheet="0"/>
  </xdr:twoCellAnchor>
  <xdr:twoCellAnchor>
    <xdr:from>
      <xdr:col>8</xdr:col>
      <xdr:colOff>800100</xdr:colOff>
      <xdr:row>99</xdr:row>
      <xdr:rowOff>228600</xdr:rowOff>
    </xdr:from>
    <xdr:to>
      <xdr:col>10</xdr:col>
      <xdr:colOff>114300</xdr:colOff>
      <xdr:row>99</xdr:row>
      <xdr:rowOff>266700</xdr:rowOff>
    </xdr:to>
    <xdr:sp macro="" textlink="">
      <xdr:nvSpPr>
        <xdr:cNvPr id="43" name="Shape 3"/>
        <xdr:cNvSpPr/>
      </xdr:nvSpPr>
      <xdr:spPr>
        <a:xfrm>
          <a:off x="3812475" y="3780000"/>
          <a:ext cx="3067049" cy="0"/>
        </a:xfrm>
        <a:prstGeom prst="rect">
          <a:avLst/>
        </a:prstGeom>
        <a:noFill/>
        <a:ln>
          <a:noFill/>
        </a:ln>
      </xdr:spPr>
      <xdr:txBody>
        <a:bodyPr lIns="91425" tIns="91425" rIns="91425" bIns="91425" anchor="ctr" anchorCtr="0">
          <a:noAutofit/>
        </a:bodyPr>
        <a:lstStyle/>
        <a:p>
          <a:pPr lvl="0">
            <a:spcBef>
              <a:spcPts val="0"/>
            </a:spcBef>
            <a:buNone/>
          </a:pPr>
          <a:endParaRPr sz="1400"/>
        </a:p>
      </xdr:txBody>
    </xdr:sp>
    <xdr:clientData fLocksWithSheet="0"/>
  </xdr:twoCellAnchor>
  <xdr:twoCellAnchor>
    <xdr:from>
      <xdr:col>0</xdr:col>
      <xdr:colOff>0</xdr:colOff>
      <xdr:row>41</xdr:row>
      <xdr:rowOff>0</xdr:rowOff>
    </xdr:from>
    <xdr:to>
      <xdr:col>44</xdr:col>
      <xdr:colOff>104775</xdr:colOff>
      <xdr:row>57</xdr:row>
      <xdr:rowOff>1123950</xdr:rowOff>
    </xdr:to>
    <xdr:sp macro="" textlink="">
      <xdr:nvSpPr>
        <xdr:cNvPr id="1026" name="Rectangle 2"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41</xdr:row>
      <xdr:rowOff>0</xdr:rowOff>
    </xdr:from>
    <xdr:to>
      <xdr:col>44</xdr:col>
      <xdr:colOff>104775</xdr:colOff>
      <xdr:row>57</xdr:row>
      <xdr:rowOff>1123950</xdr:rowOff>
    </xdr:to>
    <xdr:sp macro="" textlink="">
      <xdr:nvSpPr>
        <xdr:cNvPr id="44"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41</xdr:row>
      <xdr:rowOff>0</xdr:rowOff>
    </xdr:from>
    <xdr:to>
      <xdr:col>44</xdr:col>
      <xdr:colOff>104775</xdr:colOff>
      <xdr:row>57</xdr:row>
      <xdr:rowOff>1123950</xdr:rowOff>
    </xdr:to>
    <xdr:sp macro="" textlink="">
      <xdr:nvSpPr>
        <xdr:cNvPr id="45"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41</xdr:row>
      <xdr:rowOff>0</xdr:rowOff>
    </xdr:from>
    <xdr:to>
      <xdr:col>44</xdr:col>
      <xdr:colOff>104775</xdr:colOff>
      <xdr:row>57</xdr:row>
      <xdr:rowOff>1123950</xdr:rowOff>
    </xdr:to>
    <xdr:sp macro="" textlink="">
      <xdr:nvSpPr>
        <xdr:cNvPr id="46" name="AutoShape 2"/>
        <xdr:cNvSpPr>
          <a:spLocks noChangeArrowheads="1"/>
        </xdr:cNvSpPr>
      </xdr:nvSpPr>
      <xdr:spPr bwMode="auto">
        <a:xfrm>
          <a:off x="0" y="0"/>
          <a:ext cx="9525000" cy="1466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41</xdr:row>
      <xdr:rowOff>0</xdr:rowOff>
    </xdr:from>
    <xdr:to>
      <xdr:col>44</xdr:col>
      <xdr:colOff>104775</xdr:colOff>
      <xdr:row>57</xdr:row>
      <xdr:rowOff>1123950</xdr:rowOff>
    </xdr:to>
    <xdr:sp macro="" textlink="">
      <xdr:nvSpPr>
        <xdr:cNvPr id="47" name="AutoShape 2"/>
        <xdr:cNvSpPr>
          <a:spLocks noChangeArrowheads="1"/>
        </xdr:cNvSpPr>
      </xdr:nvSpPr>
      <xdr:spPr bwMode="auto">
        <a:xfrm>
          <a:off x="0" y="0"/>
          <a:ext cx="9525000" cy="1466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41</xdr:row>
      <xdr:rowOff>0</xdr:rowOff>
    </xdr:from>
    <xdr:to>
      <xdr:col>44</xdr:col>
      <xdr:colOff>104775</xdr:colOff>
      <xdr:row>57</xdr:row>
      <xdr:rowOff>1123950</xdr:rowOff>
    </xdr:to>
    <xdr:sp macro="" textlink="">
      <xdr:nvSpPr>
        <xdr:cNvPr id="48" name="AutoShape 2"/>
        <xdr:cNvSpPr>
          <a:spLocks noChangeArrowheads="1"/>
        </xdr:cNvSpPr>
      </xdr:nvSpPr>
      <xdr:spPr bwMode="auto">
        <a:xfrm>
          <a:off x="0" y="0"/>
          <a:ext cx="9525000" cy="1466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41</xdr:row>
      <xdr:rowOff>0</xdr:rowOff>
    </xdr:from>
    <xdr:to>
      <xdr:col>44</xdr:col>
      <xdr:colOff>104775</xdr:colOff>
      <xdr:row>57</xdr:row>
      <xdr:rowOff>1123950</xdr:rowOff>
    </xdr:to>
    <xdr:sp macro="" textlink="">
      <xdr:nvSpPr>
        <xdr:cNvPr id="49" name="AutoShape 2"/>
        <xdr:cNvSpPr>
          <a:spLocks noChangeArrowheads="1"/>
        </xdr:cNvSpPr>
      </xdr:nvSpPr>
      <xdr:spPr bwMode="auto">
        <a:xfrm>
          <a:off x="0" y="0"/>
          <a:ext cx="720471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1152525</xdr:colOff>
      <xdr:row>25</xdr:row>
      <xdr:rowOff>57150</xdr:rowOff>
    </xdr:from>
    <xdr:to>
      <xdr:col>6</xdr:col>
      <xdr:colOff>409575</xdr:colOff>
      <xdr:row>29</xdr:row>
      <xdr:rowOff>133350</xdr:rowOff>
    </xdr:to>
    <xdr:sp macro="" textlink="">
      <xdr:nvSpPr>
        <xdr:cNvPr id="4" name="Shape 4"/>
        <xdr:cNvSpPr/>
      </xdr:nvSpPr>
      <xdr:spPr>
        <a:xfrm>
          <a:off x="3274313" y="3370425"/>
          <a:ext cx="4143374" cy="819150"/>
        </a:xfrm>
        <a:prstGeom prst="leftArrow">
          <a:avLst>
            <a:gd name="adj1" fmla="val 50000"/>
            <a:gd name="adj2" fmla="val 50000"/>
          </a:avLst>
        </a:prstGeom>
        <a:solidFill>
          <a:srgbClr val="4F81BD"/>
        </a:solidFill>
        <a:ln>
          <a:noFill/>
        </a:ln>
      </xdr:spPr>
      <xdr:txBody>
        <a:bodyPr lIns="91425" tIns="45700" rIns="91425" bIns="45700" anchor="ctr" anchorCtr="0">
          <a:noAutofit/>
        </a:bodyPr>
        <a:lstStyle/>
        <a:p>
          <a:pPr lvl="0" indent="0" algn="ctr">
            <a:spcBef>
              <a:spcPts val="0"/>
            </a:spcBef>
            <a:buSzPct val="25000"/>
            <a:buNone/>
          </a:pPr>
          <a:r>
            <a:rPr lang="en-US" sz="1400" b="1" i="0" u="none" strike="noStrike">
              <a:solidFill>
                <a:srgbClr val="FFFFFF"/>
              </a:solidFill>
              <a:latin typeface="Arial Narrow"/>
              <a:ea typeface="Arial Narrow"/>
              <a:cs typeface="Arial Narrow"/>
              <a:sym typeface="Arial Narrow"/>
            </a:rPr>
            <a:t>REGRESAR AL MAPA DE RIESGOS</a:t>
          </a:r>
        </a:p>
      </xdr:txBody>
    </xdr:sp>
    <xdr:clientData fLocksWithSheet="0"/>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8080"/>
  </sheetPr>
  <dimension ref="A1:BU908"/>
  <sheetViews>
    <sheetView tabSelected="1" topLeftCell="A54" zoomScale="60" zoomScaleNormal="60" workbookViewId="0">
      <pane xSplit="4" topLeftCell="E1" activePane="topRight" state="frozen"/>
      <selection activeCell="A53" sqref="A53"/>
      <selection pane="topRight" activeCell="A56" sqref="A56"/>
    </sheetView>
  </sheetViews>
  <sheetFormatPr baseColWidth="10" defaultColWidth="15.140625" defaultRowHeight="15" customHeight="1"/>
  <cols>
    <col min="1" max="1" width="4.28515625" customWidth="1"/>
    <col min="2" max="2" width="11.42578125" customWidth="1"/>
    <col min="3" max="3" width="16.85546875" customWidth="1"/>
    <col min="4" max="4" width="23.140625" bestFit="1" customWidth="1"/>
    <col min="5" max="5" width="16.5703125" bestFit="1" customWidth="1"/>
    <col min="6" max="6" width="25.42578125" customWidth="1"/>
    <col min="7" max="7" width="84.28515625" bestFit="1" customWidth="1"/>
    <col min="8" max="8" width="23.140625" customWidth="1"/>
    <col min="9" max="9" width="255.7109375" bestFit="1" customWidth="1"/>
    <col min="10" max="10" width="21.42578125" bestFit="1" customWidth="1"/>
    <col min="11" max="11" width="27.5703125" bestFit="1" customWidth="1"/>
    <col min="12" max="12" width="16.5703125" bestFit="1" customWidth="1"/>
    <col min="13" max="13" width="18.5703125" bestFit="1" customWidth="1"/>
    <col min="14" max="15" width="7.42578125" bestFit="1" customWidth="1"/>
    <col min="16" max="16" width="24.7109375" bestFit="1" customWidth="1"/>
    <col min="17" max="17" width="17.7109375" bestFit="1" customWidth="1"/>
    <col min="18" max="18" width="31.140625" bestFit="1" customWidth="1"/>
    <col min="19" max="19" width="8.28515625" bestFit="1" customWidth="1"/>
    <col min="20" max="20" width="8.140625" bestFit="1" customWidth="1"/>
    <col min="21" max="21" width="51.85546875" bestFit="1" customWidth="1"/>
    <col min="22" max="22" width="8.28515625" bestFit="1" customWidth="1"/>
    <col min="23" max="23" width="8.140625" bestFit="1" customWidth="1"/>
    <col min="24" max="24" width="10.85546875" bestFit="1" customWidth="1"/>
    <col min="25" max="25" width="8.140625" bestFit="1" customWidth="1"/>
    <col min="26" max="26" width="10.85546875" bestFit="1" customWidth="1"/>
    <col min="27" max="27" width="8.140625" bestFit="1" customWidth="1"/>
    <col min="28" max="28" width="22.85546875" bestFit="1" customWidth="1"/>
    <col min="29" max="29" width="16.42578125" bestFit="1" customWidth="1"/>
    <col min="30" max="30" width="12.28515625" bestFit="1" customWidth="1"/>
    <col min="31" max="31" width="10.42578125" bestFit="1" customWidth="1"/>
    <col min="32" max="32" width="20.42578125" bestFit="1" customWidth="1"/>
    <col min="33" max="33" width="22" bestFit="1" customWidth="1"/>
    <col min="34" max="34" width="18.5703125" bestFit="1" customWidth="1"/>
    <col min="35" max="35" width="26.7109375" bestFit="1" customWidth="1"/>
    <col min="36" max="36" width="22.42578125" bestFit="1" customWidth="1"/>
    <col min="37" max="37" width="15.140625" bestFit="1" customWidth="1"/>
    <col min="38" max="38" width="16.42578125" bestFit="1" customWidth="1"/>
    <col min="39" max="39" width="15" bestFit="1" customWidth="1"/>
    <col min="40" max="40" width="17.7109375" bestFit="1" customWidth="1"/>
    <col min="41" max="41" width="31.140625" bestFit="1" customWidth="1"/>
    <col min="42" max="42" width="32.42578125" customWidth="1"/>
    <col min="43" max="43" width="10.7109375" bestFit="1" customWidth="1"/>
    <col min="44" max="44" width="12.140625" bestFit="1" customWidth="1"/>
    <col min="45" max="45" width="17.140625" customWidth="1"/>
    <col min="46" max="46" width="9.42578125" customWidth="1"/>
    <col min="47" max="47" width="56.42578125" customWidth="1"/>
    <col min="48" max="48" width="11" customWidth="1"/>
    <col min="49" max="49" width="10.5703125" customWidth="1"/>
    <col min="50" max="50" width="27.140625" style="221" customWidth="1"/>
    <col min="51" max="51" width="10.42578125" hidden="1" customWidth="1"/>
    <col min="52" max="52" width="22.7109375" hidden="1" customWidth="1"/>
    <col min="53" max="53" width="8.5703125" hidden="1" customWidth="1"/>
    <col min="54" max="54" width="9.140625" hidden="1" customWidth="1"/>
    <col min="55" max="55" width="28" hidden="1" customWidth="1"/>
    <col min="56" max="56" width="17.140625" hidden="1" customWidth="1"/>
    <col min="57" max="57" width="20.42578125" hidden="1" customWidth="1"/>
    <col min="58" max="58" width="8.42578125" hidden="1" customWidth="1"/>
    <col min="59" max="59" width="14.28515625" hidden="1" customWidth="1"/>
    <col min="60" max="60" width="28.5703125" hidden="1" customWidth="1"/>
    <col min="61" max="65" width="0" hidden="1" customWidth="1"/>
    <col min="66" max="73" width="10" customWidth="1"/>
  </cols>
  <sheetData>
    <row r="1" spans="1:73" ht="15" hidden="1"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220"/>
      <c r="AY1" s="1"/>
      <c r="AZ1" s="1"/>
      <c r="BA1" s="1"/>
      <c r="BB1" s="1"/>
      <c r="BC1" s="1"/>
      <c r="BD1" s="1"/>
      <c r="BE1" s="1"/>
      <c r="BF1" s="1"/>
      <c r="BG1" s="1"/>
      <c r="BH1" s="1"/>
      <c r="BI1" s="1"/>
      <c r="BJ1" s="1"/>
      <c r="BK1" s="1"/>
      <c r="BL1" s="1"/>
      <c r="BM1" s="1"/>
      <c r="BN1" s="1"/>
      <c r="BO1" s="1"/>
      <c r="BP1" s="1"/>
      <c r="BQ1" s="1"/>
      <c r="BR1" s="1"/>
      <c r="BS1" s="1"/>
      <c r="BT1" s="1"/>
      <c r="BU1" s="1"/>
    </row>
    <row r="2" spans="1:73" ht="12.75" hidden="1" customHeight="1">
      <c r="A2" s="1"/>
      <c r="B2" s="1"/>
      <c r="C2" s="1"/>
      <c r="D2" s="1"/>
      <c r="E2" s="1"/>
      <c r="F2" s="1"/>
      <c r="G2" s="1"/>
      <c r="H2" s="1"/>
      <c r="I2" s="1"/>
      <c r="J2" s="1"/>
      <c r="K2" s="1"/>
      <c r="L2" s="2"/>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220"/>
      <c r="AY2" s="1"/>
      <c r="AZ2" s="1"/>
      <c r="BA2" s="1"/>
      <c r="BB2" s="1"/>
      <c r="BC2" s="1"/>
      <c r="BD2" s="1"/>
      <c r="BE2" s="1"/>
      <c r="BF2" s="1"/>
      <c r="BG2" s="1"/>
      <c r="BH2" s="1"/>
      <c r="BI2" s="1"/>
      <c r="BJ2" s="1"/>
      <c r="BK2" s="1"/>
      <c r="BL2" s="1"/>
      <c r="BM2" s="1"/>
      <c r="BN2" s="1"/>
      <c r="BO2" s="1"/>
      <c r="BP2" s="1"/>
      <c r="BQ2" s="1"/>
      <c r="BR2" s="1"/>
      <c r="BS2" s="1"/>
      <c r="BT2" s="1"/>
      <c r="BU2" s="1"/>
    </row>
    <row r="3" spans="1:73" ht="12.75" hidden="1" customHeight="1">
      <c r="A3" s="1"/>
      <c r="B3" s="1"/>
      <c r="C3" s="1"/>
      <c r="D3" s="3" t="s">
        <v>0</v>
      </c>
      <c r="E3" s="4"/>
      <c r="F3" s="5" t="s">
        <v>1</v>
      </c>
      <c r="G3" s="5"/>
      <c r="H3" s="4" t="s">
        <v>2</v>
      </c>
      <c r="I3" s="4" t="s">
        <v>3</v>
      </c>
      <c r="J3" s="6"/>
      <c r="K3" s="6"/>
      <c r="L3" s="238" t="s">
        <v>4</v>
      </c>
      <c r="M3" s="239"/>
      <c r="N3" s="1"/>
      <c r="O3" s="1"/>
      <c r="P3" s="1"/>
      <c r="Q3" s="1"/>
      <c r="R3" s="1"/>
      <c r="S3" s="1"/>
      <c r="T3" s="1"/>
      <c r="U3" s="1"/>
      <c r="V3" s="1" t="s">
        <v>5</v>
      </c>
      <c r="W3" s="1"/>
      <c r="X3" s="1" t="s">
        <v>5</v>
      </c>
      <c r="Y3" s="1"/>
      <c r="Z3" s="1" t="s">
        <v>5</v>
      </c>
      <c r="AA3" s="1"/>
      <c r="AB3" s="1"/>
      <c r="AC3" s="1"/>
      <c r="AD3" s="1"/>
      <c r="AE3" s="1"/>
      <c r="AF3" s="1"/>
      <c r="AG3" s="1"/>
      <c r="AH3" s="1"/>
      <c r="AI3" s="1"/>
      <c r="AJ3" s="1"/>
      <c r="AK3" s="1"/>
      <c r="AL3" s="1"/>
      <c r="AM3" s="1"/>
      <c r="AN3" s="1"/>
      <c r="AO3" s="1"/>
      <c r="AP3" s="1"/>
      <c r="AQ3" s="1"/>
      <c r="AR3" s="1"/>
      <c r="AS3" s="1"/>
      <c r="AT3" s="1"/>
      <c r="AU3" s="1"/>
      <c r="AV3" s="1"/>
      <c r="AW3" s="1"/>
      <c r="AX3" s="220"/>
      <c r="AY3" s="1"/>
      <c r="AZ3" s="1"/>
      <c r="BA3" s="1"/>
      <c r="BB3" s="1"/>
      <c r="BC3" s="1"/>
      <c r="BD3" s="1"/>
      <c r="BE3" s="1"/>
      <c r="BF3" s="1"/>
      <c r="BG3" s="1"/>
      <c r="BH3" s="1"/>
      <c r="BI3" s="1"/>
      <c r="BJ3" s="1"/>
      <c r="BK3" s="1"/>
      <c r="BL3" s="1"/>
      <c r="BM3" s="1"/>
      <c r="BN3" s="1"/>
      <c r="BO3" s="1"/>
      <c r="BP3" s="1"/>
      <c r="BQ3" s="1"/>
      <c r="BR3" s="1"/>
      <c r="BS3" s="1"/>
      <c r="BT3" s="1"/>
      <c r="BU3" s="1"/>
    </row>
    <row r="4" spans="1:73" ht="12.75" hidden="1" customHeight="1">
      <c r="A4" s="1"/>
      <c r="B4" s="1"/>
      <c r="C4" s="1"/>
      <c r="D4" s="3" t="s">
        <v>6</v>
      </c>
      <c r="E4" s="4" t="s">
        <v>7</v>
      </c>
      <c r="F4" s="7" t="s">
        <v>8</v>
      </c>
      <c r="G4" s="7"/>
      <c r="H4" s="8" t="s">
        <v>9</v>
      </c>
      <c r="I4" s="8" t="s">
        <v>10</v>
      </c>
      <c r="J4" s="1"/>
      <c r="K4" s="1"/>
      <c r="L4" s="9" t="s">
        <v>11</v>
      </c>
      <c r="M4" s="9" t="s">
        <v>12</v>
      </c>
      <c r="N4" s="1"/>
      <c r="O4" s="1"/>
      <c r="P4" s="1"/>
      <c r="Q4" s="1"/>
      <c r="R4" s="1"/>
      <c r="S4" s="1"/>
      <c r="T4" s="1"/>
      <c r="U4" s="1"/>
      <c r="V4" s="1" t="s">
        <v>13</v>
      </c>
      <c r="W4" s="1"/>
      <c r="X4" s="1" t="s">
        <v>13</v>
      </c>
      <c r="Y4" s="1"/>
      <c r="Z4" s="1" t="s">
        <v>14</v>
      </c>
      <c r="AA4" s="1"/>
      <c r="AB4" s="1"/>
      <c r="AC4" s="1"/>
      <c r="AD4" s="1"/>
      <c r="AE4" s="1"/>
      <c r="AF4" s="1"/>
      <c r="AG4" s="1"/>
      <c r="AH4" s="1"/>
      <c r="AI4" s="1"/>
      <c r="AJ4" s="1"/>
      <c r="AK4" s="1"/>
      <c r="AL4" s="1"/>
      <c r="AM4" s="1"/>
      <c r="AN4" s="1"/>
      <c r="AO4" s="1"/>
      <c r="AP4" s="1"/>
      <c r="AQ4" s="1"/>
      <c r="AR4" s="1"/>
      <c r="AS4" s="1"/>
      <c r="AT4" s="1"/>
      <c r="AU4" s="1"/>
      <c r="AV4" s="1"/>
      <c r="AW4" s="1"/>
      <c r="AX4" s="220"/>
      <c r="AY4" s="1"/>
      <c r="AZ4" s="1"/>
      <c r="BA4" s="1"/>
      <c r="BB4" s="1"/>
      <c r="BC4" s="1"/>
      <c r="BD4" s="1"/>
      <c r="BE4" s="1"/>
      <c r="BF4" s="1"/>
      <c r="BG4" s="1"/>
      <c r="BH4" s="1"/>
      <c r="BI4" s="1"/>
      <c r="BJ4" s="1"/>
      <c r="BK4" s="1"/>
      <c r="BL4" s="1"/>
      <c r="BM4" s="1"/>
      <c r="BN4" s="1"/>
      <c r="BO4" s="1"/>
      <c r="BP4" s="1"/>
      <c r="BQ4" s="1"/>
      <c r="BR4" s="1"/>
      <c r="BS4" s="1"/>
      <c r="BT4" s="1"/>
      <c r="BU4" s="1"/>
    </row>
    <row r="5" spans="1:73" ht="12.75" hidden="1" customHeight="1">
      <c r="A5" s="1"/>
      <c r="B5" s="1"/>
      <c r="C5" s="1"/>
      <c r="D5" s="10" t="s">
        <v>15</v>
      </c>
      <c r="E5" s="8" t="s">
        <v>16</v>
      </c>
      <c r="F5" s="7" t="s">
        <v>17</v>
      </c>
      <c r="G5" s="7"/>
      <c r="H5" s="8" t="s">
        <v>18</v>
      </c>
      <c r="I5" s="8" t="s">
        <v>19</v>
      </c>
      <c r="J5" s="1"/>
      <c r="K5" s="1"/>
      <c r="L5" s="4" t="s">
        <v>20</v>
      </c>
      <c r="M5" s="4" t="s">
        <v>21</v>
      </c>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220"/>
      <c r="AY5" s="1"/>
      <c r="AZ5" s="1"/>
      <c r="BA5" s="1"/>
      <c r="BB5" s="1"/>
      <c r="BC5" s="1"/>
      <c r="BD5" s="1"/>
      <c r="BE5" s="1"/>
      <c r="BF5" s="1"/>
      <c r="BG5" s="1"/>
      <c r="BH5" s="1"/>
      <c r="BI5" s="1"/>
      <c r="BJ5" s="1"/>
      <c r="BK5" s="1"/>
      <c r="BL5" s="1"/>
      <c r="BM5" s="1"/>
      <c r="BN5" s="1"/>
      <c r="BO5" s="1"/>
      <c r="BP5" s="1"/>
      <c r="BQ5" s="1"/>
      <c r="BR5" s="1"/>
      <c r="BS5" s="1"/>
      <c r="BT5" s="1"/>
      <c r="BU5" s="1"/>
    </row>
    <row r="6" spans="1:73" ht="12.75" hidden="1" customHeight="1">
      <c r="A6" s="1"/>
      <c r="B6" s="1"/>
      <c r="C6" s="1"/>
      <c r="D6" s="10" t="s">
        <v>22</v>
      </c>
      <c r="E6" s="8" t="s">
        <v>23</v>
      </c>
      <c r="F6" s="7" t="s">
        <v>24</v>
      </c>
      <c r="G6" s="7"/>
      <c r="H6" s="8" t="s">
        <v>25</v>
      </c>
      <c r="I6" s="8" t="s">
        <v>26</v>
      </c>
      <c r="J6" s="1"/>
      <c r="K6" s="1"/>
      <c r="L6" s="4" t="s">
        <v>27</v>
      </c>
      <c r="M6" s="4" t="s">
        <v>28</v>
      </c>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220"/>
      <c r="AY6" s="1"/>
      <c r="AZ6" s="1"/>
      <c r="BA6" s="1"/>
      <c r="BB6" s="1"/>
      <c r="BC6" s="1"/>
      <c r="BD6" s="1"/>
      <c r="BE6" s="1"/>
      <c r="BF6" s="1"/>
      <c r="BG6" s="1"/>
      <c r="BH6" s="1"/>
      <c r="BI6" s="1"/>
      <c r="BJ6" s="1"/>
      <c r="BK6" s="1"/>
      <c r="BL6" s="1"/>
      <c r="BM6" s="1"/>
      <c r="BN6" s="1"/>
      <c r="BO6" s="1"/>
      <c r="BP6" s="1"/>
      <c r="BQ6" s="1"/>
      <c r="BR6" s="1"/>
      <c r="BS6" s="1"/>
      <c r="BT6" s="1"/>
      <c r="BU6" s="1"/>
    </row>
    <row r="7" spans="1:73" ht="12.75" hidden="1" customHeight="1">
      <c r="A7" s="1"/>
      <c r="B7" s="1"/>
      <c r="C7" s="1"/>
      <c r="D7" s="10" t="s">
        <v>29</v>
      </c>
      <c r="E7" s="8" t="s">
        <v>30</v>
      </c>
      <c r="F7" s="7" t="s">
        <v>31</v>
      </c>
      <c r="G7" s="7"/>
      <c r="H7" s="8" t="s">
        <v>32</v>
      </c>
      <c r="I7" s="8" t="s">
        <v>33</v>
      </c>
      <c r="J7" s="1"/>
      <c r="K7" s="1"/>
      <c r="L7" s="4" t="s">
        <v>34</v>
      </c>
      <c r="M7" s="4" t="s">
        <v>35</v>
      </c>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220"/>
      <c r="AY7" s="1"/>
      <c r="AZ7" s="1"/>
      <c r="BA7" s="1"/>
      <c r="BB7" s="1"/>
      <c r="BC7" s="1"/>
      <c r="BD7" s="1"/>
      <c r="BE7" s="1"/>
      <c r="BF7" s="1"/>
      <c r="BG7" s="1"/>
      <c r="BH7" s="1"/>
      <c r="BI7" s="1"/>
      <c r="BJ7" s="1"/>
      <c r="BK7" s="1"/>
      <c r="BL7" s="1"/>
      <c r="BM7" s="1"/>
      <c r="BN7" s="1"/>
      <c r="BO7" s="1"/>
      <c r="BP7" s="1"/>
      <c r="BQ7" s="1"/>
      <c r="BR7" s="1"/>
      <c r="BS7" s="1"/>
      <c r="BT7" s="1"/>
      <c r="BU7" s="1"/>
    </row>
    <row r="8" spans="1:73" ht="12.75" hidden="1" customHeight="1">
      <c r="A8" s="1"/>
      <c r="B8" s="1"/>
      <c r="C8" s="1"/>
      <c r="D8" s="10" t="s">
        <v>36</v>
      </c>
      <c r="E8" s="8" t="s">
        <v>37</v>
      </c>
      <c r="F8" s="7" t="s">
        <v>38</v>
      </c>
      <c r="G8" s="7"/>
      <c r="H8" s="8" t="s">
        <v>39</v>
      </c>
      <c r="I8" s="8" t="s">
        <v>40</v>
      </c>
      <c r="J8" s="1"/>
      <c r="K8" s="1"/>
      <c r="L8" s="4" t="s">
        <v>41</v>
      </c>
      <c r="M8" s="4" t="s">
        <v>42</v>
      </c>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220"/>
      <c r="AY8" s="1"/>
      <c r="AZ8" s="1"/>
      <c r="BA8" s="1"/>
      <c r="BB8" s="1"/>
      <c r="BC8" s="1"/>
      <c r="BD8" s="1"/>
      <c r="BE8" s="1"/>
      <c r="BF8" s="1"/>
      <c r="BG8" s="1"/>
      <c r="BH8" s="1"/>
      <c r="BI8" s="1"/>
      <c r="BJ8" s="1"/>
      <c r="BK8" s="1"/>
      <c r="BL8" s="1"/>
      <c r="BM8" s="1"/>
      <c r="BN8" s="1"/>
      <c r="BO8" s="1"/>
      <c r="BP8" s="1"/>
      <c r="BQ8" s="1"/>
      <c r="BR8" s="1"/>
      <c r="BS8" s="1"/>
      <c r="BT8" s="1"/>
      <c r="BU8" s="1"/>
    </row>
    <row r="9" spans="1:73" ht="12.75" hidden="1" customHeight="1">
      <c r="A9" s="1"/>
      <c r="B9" s="1"/>
      <c r="C9" s="1"/>
      <c r="D9" s="10" t="s">
        <v>43</v>
      </c>
      <c r="E9" s="8"/>
      <c r="F9" s="7" t="s">
        <v>44</v>
      </c>
      <c r="G9" s="7"/>
      <c r="H9" s="8" t="s">
        <v>45</v>
      </c>
      <c r="I9" s="8" t="s">
        <v>46</v>
      </c>
      <c r="J9" s="1"/>
      <c r="K9" s="1"/>
      <c r="L9" s="4" t="s">
        <v>47</v>
      </c>
      <c r="M9" s="4" t="s">
        <v>48</v>
      </c>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220"/>
      <c r="AY9" s="228"/>
      <c r="AZ9" s="229"/>
      <c r="BA9" s="12"/>
      <c r="BB9" s="12"/>
      <c r="BC9" s="12"/>
      <c r="BD9" s="1"/>
      <c r="BE9" s="1"/>
      <c r="BF9" s="1"/>
      <c r="BG9" s="1"/>
      <c r="BH9" s="1" t="s">
        <v>4</v>
      </c>
      <c r="BI9" s="1"/>
      <c r="BJ9" s="1"/>
      <c r="BK9" s="1"/>
      <c r="BL9" s="1"/>
      <c r="BM9" s="1"/>
      <c r="BN9" s="1"/>
      <c r="BO9" s="1"/>
      <c r="BP9" s="1"/>
      <c r="BQ9" s="1"/>
      <c r="BR9" s="1"/>
      <c r="BS9" s="1"/>
      <c r="BT9" s="1"/>
      <c r="BU9" s="1"/>
    </row>
    <row r="10" spans="1:73" ht="12.75" hidden="1" customHeight="1">
      <c r="A10" s="1"/>
      <c r="B10" s="1"/>
      <c r="C10" s="1"/>
      <c r="D10" s="10"/>
      <c r="E10" s="8"/>
      <c r="F10" s="7" t="s">
        <v>49</v>
      </c>
      <c r="G10" s="7"/>
      <c r="H10" s="8" t="s">
        <v>50</v>
      </c>
      <c r="I10" s="8" t="s">
        <v>51</v>
      </c>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220"/>
      <c r="AY10" s="11"/>
      <c r="AZ10" s="11"/>
      <c r="BA10" s="12"/>
      <c r="BB10" s="12"/>
      <c r="BC10" s="12"/>
      <c r="BD10" s="1"/>
      <c r="BE10" s="1"/>
      <c r="BF10" s="1"/>
      <c r="BG10" s="1"/>
      <c r="BH10" s="1" t="s">
        <v>11</v>
      </c>
      <c r="BI10" s="1"/>
      <c r="BJ10" s="1"/>
      <c r="BK10" s="1" t="s">
        <v>11</v>
      </c>
      <c r="BL10" s="1"/>
      <c r="BM10" s="1"/>
      <c r="BN10" s="1"/>
      <c r="BO10" s="1"/>
      <c r="BP10" s="1"/>
      <c r="BQ10" s="1"/>
      <c r="BR10" s="1"/>
      <c r="BS10" s="1"/>
      <c r="BT10" s="1"/>
      <c r="BU10" s="1"/>
    </row>
    <row r="11" spans="1:73" ht="12.75" hidden="1" customHeight="1">
      <c r="A11" s="1"/>
      <c r="B11" s="1"/>
      <c r="C11" s="1"/>
      <c r="D11" s="10"/>
      <c r="E11" s="8"/>
      <c r="F11" s="7"/>
      <c r="G11" s="7"/>
      <c r="H11" s="8" t="s">
        <v>52</v>
      </c>
      <c r="I11" s="8" t="s">
        <v>53</v>
      </c>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220"/>
      <c r="AY11" s="6"/>
      <c r="AZ11" s="6"/>
      <c r="BA11" s="12"/>
      <c r="BB11" s="12"/>
      <c r="BC11" s="12"/>
      <c r="BD11" s="1"/>
      <c r="BE11" s="1"/>
      <c r="BF11" s="1"/>
      <c r="BG11" s="1"/>
      <c r="BH11" s="1" t="s">
        <v>20</v>
      </c>
      <c r="BI11" s="1"/>
      <c r="BJ11" s="1"/>
      <c r="BK11" s="1" t="s">
        <v>12</v>
      </c>
      <c r="BL11" s="1"/>
      <c r="BM11" s="1"/>
      <c r="BN11" s="1"/>
      <c r="BO11" s="1"/>
      <c r="BP11" s="1"/>
      <c r="BQ11" s="1"/>
      <c r="BR11" s="1"/>
      <c r="BS11" s="1"/>
      <c r="BT11" s="1"/>
      <c r="BU11" s="1"/>
    </row>
    <row r="12" spans="1:73" ht="12.75" hidden="1" customHeight="1">
      <c r="A12" s="1"/>
      <c r="B12" s="1"/>
      <c r="C12" s="1"/>
      <c r="D12" s="10"/>
      <c r="E12" s="8"/>
      <c r="F12" s="7"/>
      <c r="G12" s="7"/>
      <c r="H12" s="8" t="s">
        <v>54</v>
      </c>
      <c r="I12" s="8" t="s">
        <v>55</v>
      </c>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220"/>
      <c r="AY12" s="6"/>
      <c r="AZ12" s="6"/>
      <c r="BA12" s="12"/>
      <c r="BB12" s="12"/>
      <c r="BC12" s="12"/>
      <c r="BD12" s="1"/>
      <c r="BE12" s="1"/>
      <c r="BF12" s="13"/>
      <c r="BG12" s="1"/>
      <c r="BH12" s="1" t="s">
        <v>27</v>
      </c>
      <c r="BI12" s="1"/>
      <c r="BJ12" s="1"/>
      <c r="BK12" s="1"/>
      <c r="BL12" s="1"/>
      <c r="BM12" s="1"/>
      <c r="BN12" s="1"/>
      <c r="BO12" s="1"/>
      <c r="BP12" s="1"/>
      <c r="BQ12" s="1"/>
      <c r="BR12" s="1"/>
      <c r="BS12" s="1"/>
      <c r="BT12" s="1"/>
      <c r="BU12" s="1"/>
    </row>
    <row r="13" spans="1:73" ht="12.75" hidden="1" customHeight="1">
      <c r="A13" s="1"/>
      <c r="B13" s="1"/>
      <c r="C13" s="1"/>
      <c r="D13" s="10"/>
      <c r="E13" s="8"/>
      <c r="F13" s="7"/>
      <c r="G13" s="7"/>
      <c r="H13" s="8" t="s">
        <v>56</v>
      </c>
      <c r="I13" s="8" t="s">
        <v>57</v>
      </c>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220"/>
      <c r="AY13" s="6"/>
      <c r="AZ13" s="6"/>
      <c r="BA13" s="12"/>
      <c r="BB13" s="12"/>
      <c r="BC13" s="12"/>
      <c r="BD13" s="1"/>
      <c r="BE13" s="1"/>
      <c r="BF13" s="1"/>
      <c r="BG13" s="1"/>
      <c r="BH13" s="1" t="s">
        <v>34</v>
      </c>
      <c r="BI13" s="1"/>
      <c r="BJ13" s="1"/>
      <c r="BK13" s="1"/>
      <c r="BL13" s="1"/>
      <c r="BM13" s="1"/>
      <c r="BN13" s="1"/>
      <c r="BO13" s="1"/>
      <c r="BP13" s="1"/>
      <c r="BQ13" s="1"/>
      <c r="BR13" s="1"/>
      <c r="BS13" s="1"/>
      <c r="BT13" s="1"/>
      <c r="BU13" s="1"/>
    </row>
    <row r="14" spans="1:73" ht="12.75" hidden="1" customHeight="1">
      <c r="A14" s="1"/>
      <c r="B14" s="1"/>
      <c r="C14" s="1"/>
      <c r="D14" s="10"/>
      <c r="E14" s="8"/>
      <c r="F14" s="7"/>
      <c r="G14" s="7"/>
      <c r="H14" s="8" t="s">
        <v>58</v>
      </c>
      <c r="I14" s="8" t="s">
        <v>59</v>
      </c>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220"/>
      <c r="AY14" s="6"/>
      <c r="AZ14" s="6"/>
      <c r="BA14" s="12"/>
      <c r="BB14" s="12"/>
      <c r="BC14" s="12"/>
      <c r="BD14" s="1"/>
      <c r="BE14" s="1"/>
      <c r="BF14" s="1"/>
      <c r="BG14" s="1"/>
      <c r="BH14" s="1" t="s">
        <v>41</v>
      </c>
      <c r="BI14" s="1"/>
      <c r="BJ14" s="1"/>
      <c r="BK14" s="1"/>
      <c r="BL14" s="1"/>
      <c r="BM14" s="1"/>
      <c r="BN14" s="1"/>
      <c r="BO14" s="1"/>
      <c r="BP14" s="1"/>
      <c r="BQ14" s="1"/>
      <c r="BR14" s="1"/>
      <c r="BS14" s="1"/>
      <c r="BT14" s="1"/>
      <c r="BU14" s="1"/>
    </row>
    <row r="15" spans="1:73" ht="12.75" hidden="1" customHeight="1">
      <c r="A15" s="1"/>
      <c r="B15" s="1"/>
      <c r="C15" s="1"/>
      <c r="D15" s="8"/>
      <c r="E15" s="8"/>
      <c r="F15" s="7"/>
      <c r="G15" s="7"/>
      <c r="H15" s="8" t="s">
        <v>60</v>
      </c>
      <c r="I15" s="8" t="s">
        <v>61</v>
      </c>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220"/>
      <c r="AY15" s="6"/>
      <c r="AZ15" s="6"/>
      <c r="BA15" s="12"/>
      <c r="BB15" s="12"/>
      <c r="BC15" s="12"/>
      <c r="BD15" s="1"/>
      <c r="BE15" s="1"/>
      <c r="BF15" s="1"/>
      <c r="BG15" s="1"/>
      <c r="BH15" s="1" t="s">
        <v>47</v>
      </c>
      <c r="BI15" s="1"/>
      <c r="BJ15" s="1"/>
      <c r="BK15" s="1"/>
      <c r="BL15" s="1"/>
      <c r="BM15" s="1"/>
      <c r="BN15" s="1"/>
      <c r="BO15" s="1"/>
      <c r="BP15" s="1"/>
      <c r="BQ15" s="1"/>
      <c r="BR15" s="1"/>
      <c r="BS15" s="1"/>
      <c r="BT15" s="1"/>
      <c r="BU15" s="1"/>
    </row>
    <row r="16" spans="1:73" ht="12.75" hidden="1" customHeight="1">
      <c r="A16" s="1"/>
      <c r="B16" s="1"/>
      <c r="C16" s="1"/>
      <c r="D16" s="1"/>
      <c r="E16" s="1"/>
      <c r="F16" s="1"/>
      <c r="G16" s="1"/>
      <c r="H16" s="8" t="s">
        <v>62</v>
      </c>
      <c r="I16" s="8" t="s">
        <v>63</v>
      </c>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220"/>
      <c r="AY16" s="1"/>
      <c r="AZ16" s="1"/>
      <c r="BA16" s="12"/>
      <c r="BB16" s="12"/>
      <c r="BC16" s="12"/>
      <c r="BD16" s="1"/>
      <c r="BE16" s="1"/>
      <c r="BF16" s="1"/>
      <c r="BG16" s="1"/>
      <c r="BH16" s="1"/>
      <c r="BI16" s="1"/>
      <c r="BJ16" s="1"/>
      <c r="BK16" s="1"/>
      <c r="BL16" s="1"/>
      <c r="BM16" s="1"/>
      <c r="BN16" s="1"/>
      <c r="BO16" s="1"/>
      <c r="BP16" s="1"/>
      <c r="BQ16" s="1"/>
      <c r="BR16" s="1"/>
      <c r="BS16" s="1"/>
      <c r="BT16" s="1"/>
      <c r="BU16" s="1"/>
    </row>
    <row r="17" spans="1:73" ht="12.75" hidden="1"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220"/>
      <c r="AY17" s="1"/>
      <c r="AZ17" s="1"/>
      <c r="BA17" s="12"/>
      <c r="BB17" s="12"/>
      <c r="BC17" s="12"/>
      <c r="BD17" s="1"/>
      <c r="BE17" s="1"/>
      <c r="BF17" s="1"/>
      <c r="BG17" s="1"/>
      <c r="BH17" s="1"/>
      <c r="BI17" s="1"/>
      <c r="BJ17" s="1"/>
      <c r="BK17" s="1"/>
      <c r="BL17" s="1"/>
      <c r="BM17" s="1"/>
      <c r="BN17" s="1"/>
      <c r="BO17" s="1"/>
      <c r="BP17" s="1"/>
      <c r="BQ17" s="1"/>
      <c r="BR17" s="1"/>
      <c r="BS17" s="1"/>
      <c r="BT17" s="1"/>
      <c r="BU17" s="1"/>
    </row>
    <row r="18" spans="1:73" ht="12.75" hidden="1"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220"/>
      <c r="AY18" s="1"/>
      <c r="AZ18" s="1"/>
      <c r="BA18" s="12"/>
      <c r="BB18" s="12"/>
      <c r="BC18" s="12"/>
      <c r="BD18" s="1"/>
      <c r="BE18" s="1"/>
      <c r="BF18" s="1"/>
      <c r="BG18" s="1"/>
      <c r="BH18" s="1"/>
      <c r="BI18" s="1"/>
      <c r="BJ18" s="1"/>
      <c r="BK18" s="1"/>
      <c r="BL18" s="1"/>
      <c r="BM18" s="1"/>
      <c r="BN18" s="1"/>
      <c r="BO18" s="1"/>
      <c r="BP18" s="1"/>
      <c r="BQ18" s="1"/>
      <c r="BR18" s="1"/>
      <c r="BS18" s="1"/>
      <c r="BT18" s="1"/>
      <c r="BU18" s="1"/>
    </row>
    <row r="19" spans="1:73" ht="12.75" hidden="1"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220"/>
      <c r="AY19" s="1"/>
      <c r="AZ19" s="1"/>
      <c r="BA19" s="12"/>
      <c r="BB19" s="12"/>
      <c r="BC19" s="12"/>
      <c r="BD19" s="1"/>
      <c r="BE19" s="1"/>
      <c r="BF19" s="1"/>
      <c r="BG19" s="1"/>
      <c r="BH19" s="1"/>
      <c r="BI19" s="1"/>
      <c r="BJ19" s="1"/>
      <c r="BK19" s="1"/>
      <c r="BL19" s="1"/>
      <c r="BM19" s="1"/>
      <c r="BN19" s="1"/>
      <c r="BO19" s="1"/>
      <c r="BP19" s="1"/>
      <c r="BQ19" s="1"/>
      <c r="BR19" s="1"/>
      <c r="BS19" s="1"/>
      <c r="BT19" s="1"/>
      <c r="BU19" s="1"/>
    </row>
    <row r="20" spans="1:73" ht="12.75" hidden="1"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220"/>
      <c r="AY20" s="1"/>
      <c r="AZ20" s="1"/>
      <c r="BA20" s="12"/>
      <c r="BB20" s="12"/>
      <c r="BC20" s="12"/>
      <c r="BD20" s="1"/>
      <c r="BE20" s="1"/>
      <c r="BF20" s="1"/>
      <c r="BG20" s="1"/>
      <c r="BH20" s="1"/>
      <c r="BI20" s="1"/>
      <c r="BJ20" s="1"/>
      <c r="BK20" s="1"/>
      <c r="BL20" s="1"/>
      <c r="BM20" s="1"/>
      <c r="BN20" s="1"/>
      <c r="BO20" s="1"/>
      <c r="BP20" s="1"/>
      <c r="BQ20" s="1"/>
      <c r="BR20" s="1"/>
      <c r="BS20" s="1"/>
      <c r="BT20" s="1"/>
      <c r="BU20" s="1"/>
    </row>
    <row r="21" spans="1:73" ht="12.75" hidden="1" customHeight="1">
      <c r="A21" s="1"/>
      <c r="B21" s="1"/>
      <c r="C21" s="1"/>
      <c r="D21" s="12"/>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220"/>
      <c r="AY21" s="1"/>
      <c r="AZ21" s="1"/>
      <c r="BA21" s="1"/>
      <c r="BB21" s="1"/>
      <c r="BC21" s="1"/>
      <c r="BD21" s="1"/>
      <c r="BE21" s="1"/>
      <c r="BF21" s="1"/>
      <c r="BG21" s="1"/>
      <c r="BH21" s="1"/>
      <c r="BI21" s="1"/>
      <c r="BJ21" s="1"/>
      <c r="BK21" s="1"/>
      <c r="BL21" s="1"/>
      <c r="BM21" s="1"/>
      <c r="BN21" s="1"/>
      <c r="BO21" s="1"/>
      <c r="BP21" s="1"/>
      <c r="BQ21" s="1"/>
      <c r="BR21" s="1"/>
      <c r="BS21" s="1"/>
      <c r="BT21" s="1"/>
      <c r="BU21" s="1"/>
    </row>
    <row r="22" spans="1:73" ht="12.75" hidden="1" customHeight="1">
      <c r="A22" s="1"/>
      <c r="B22" s="1"/>
      <c r="C22" s="1"/>
      <c r="D22" s="12"/>
      <c r="E22" s="14"/>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220"/>
      <c r="AY22" s="1"/>
      <c r="AZ22" s="1"/>
      <c r="BA22" s="1"/>
      <c r="BB22" s="1"/>
      <c r="BC22" s="1"/>
      <c r="BD22" s="1"/>
      <c r="BE22" s="1"/>
      <c r="BF22" s="1"/>
      <c r="BG22" s="1"/>
      <c r="BH22" s="1"/>
      <c r="BI22" s="1"/>
      <c r="BJ22" s="1"/>
      <c r="BK22" s="1"/>
      <c r="BL22" s="1"/>
      <c r="BM22" s="1"/>
      <c r="BN22" s="1"/>
      <c r="BO22" s="1"/>
      <c r="BP22" s="1"/>
      <c r="BQ22" s="1"/>
      <c r="BR22" s="1"/>
      <c r="BS22" s="1"/>
      <c r="BT22" s="1"/>
      <c r="BU22" s="1"/>
    </row>
    <row r="23" spans="1:73" ht="12.75" hidden="1" customHeight="1">
      <c r="A23" s="1"/>
      <c r="B23" s="1"/>
      <c r="C23" s="1"/>
      <c r="D23" s="12"/>
      <c r="E23" s="14"/>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220"/>
      <c r="AY23" s="1"/>
      <c r="AZ23" s="1"/>
      <c r="BA23" s="1"/>
      <c r="BB23" s="1"/>
      <c r="BC23" s="1"/>
      <c r="BD23" s="1"/>
      <c r="BE23" s="1"/>
      <c r="BF23" s="1"/>
      <c r="BG23" s="1"/>
      <c r="BH23" s="1"/>
      <c r="BI23" s="1"/>
      <c r="BJ23" s="1"/>
      <c r="BK23" s="1"/>
      <c r="BL23" s="1"/>
      <c r="BM23" s="1"/>
      <c r="BN23" s="1"/>
      <c r="BO23" s="1"/>
      <c r="BP23" s="1"/>
      <c r="BQ23" s="1"/>
      <c r="BR23" s="1"/>
      <c r="BS23" s="1"/>
      <c r="BT23" s="1"/>
      <c r="BU23" s="1"/>
    </row>
    <row r="24" spans="1:73" ht="12.75" hidden="1" customHeight="1">
      <c r="A24" s="1"/>
      <c r="B24" s="1"/>
      <c r="C24" s="1"/>
      <c r="D24" s="12"/>
      <c r="E24" s="14"/>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220"/>
      <c r="AY24" s="1"/>
      <c r="AZ24" s="1"/>
      <c r="BA24" s="1"/>
      <c r="BB24" s="1"/>
      <c r="BC24" s="1"/>
      <c r="BD24" s="1"/>
      <c r="BE24" s="1"/>
      <c r="BF24" s="1"/>
      <c r="BG24" s="1"/>
      <c r="BH24" s="1"/>
      <c r="BI24" s="1"/>
      <c r="BJ24" s="1"/>
      <c r="BK24" s="1"/>
      <c r="BL24" s="1"/>
      <c r="BM24" s="1"/>
      <c r="BN24" s="1"/>
      <c r="BO24" s="1"/>
      <c r="BP24" s="1"/>
      <c r="BQ24" s="1"/>
      <c r="BR24" s="1"/>
      <c r="BS24" s="1"/>
      <c r="BT24" s="1"/>
      <c r="BU24" s="1"/>
    </row>
    <row r="25" spans="1:73" ht="12.75" hidden="1" customHeight="1">
      <c r="A25" s="1"/>
      <c r="B25" s="1"/>
      <c r="C25" s="1"/>
      <c r="D25" s="1"/>
      <c r="E25" s="14"/>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220"/>
      <c r="AY25" s="1"/>
      <c r="AZ25" s="1"/>
      <c r="BA25" s="1"/>
      <c r="BB25" s="1"/>
      <c r="BC25" s="1"/>
      <c r="BD25" s="12"/>
      <c r="BE25" s="15"/>
      <c r="BF25" s="1"/>
      <c r="BG25" s="1"/>
      <c r="BH25" s="1"/>
      <c r="BI25" s="1"/>
      <c r="BJ25" s="1"/>
      <c r="BK25" s="1"/>
      <c r="BL25" s="1"/>
      <c r="BM25" s="1"/>
      <c r="BN25" s="1"/>
      <c r="BO25" s="1"/>
      <c r="BP25" s="1"/>
      <c r="BQ25" s="1"/>
      <c r="BR25" s="1"/>
      <c r="BS25" s="1"/>
      <c r="BT25" s="1"/>
      <c r="BU25" s="1"/>
    </row>
    <row r="26" spans="1:73" ht="12.75" hidden="1"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220"/>
      <c r="AY26" s="1"/>
      <c r="AZ26" s="1"/>
      <c r="BA26" s="1"/>
      <c r="BB26" s="1"/>
      <c r="BC26" s="1"/>
      <c r="BD26" s="1"/>
      <c r="BE26" s="1"/>
      <c r="BF26" s="1"/>
      <c r="BG26" s="1"/>
      <c r="BH26" s="1"/>
      <c r="BI26" s="1"/>
      <c r="BJ26" s="1"/>
      <c r="BK26" s="1"/>
      <c r="BL26" s="1"/>
      <c r="BM26" s="1"/>
      <c r="BN26" s="1"/>
      <c r="BO26" s="1"/>
      <c r="BP26" s="1"/>
      <c r="BQ26" s="1"/>
      <c r="BR26" s="1"/>
      <c r="BS26" s="1"/>
      <c r="BT26" s="1"/>
      <c r="BU26" s="1"/>
    </row>
    <row r="27" spans="1:73" ht="12.75" hidden="1"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220"/>
      <c r="AY27" s="1"/>
      <c r="AZ27" s="1"/>
      <c r="BA27" s="1"/>
      <c r="BB27" s="1"/>
      <c r="BC27" s="1"/>
      <c r="BD27" s="1"/>
      <c r="BE27" s="1"/>
      <c r="BF27" s="1"/>
      <c r="BG27" s="1"/>
      <c r="BH27" s="1"/>
      <c r="BI27" s="1"/>
      <c r="BJ27" s="1"/>
      <c r="BK27" s="1"/>
      <c r="BL27" s="1"/>
      <c r="BM27" s="1"/>
      <c r="BN27" s="1"/>
      <c r="BO27" s="1"/>
      <c r="BP27" s="1"/>
      <c r="BQ27" s="1"/>
      <c r="BR27" s="1"/>
      <c r="BS27" s="1"/>
      <c r="BT27" s="1"/>
      <c r="BU27" s="1"/>
    </row>
    <row r="28" spans="1:73" ht="12.75" hidden="1"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220"/>
      <c r="AY28" s="1"/>
      <c r="AZ28" s="1"/>
      <c r="BA28" s="1"/>
      <c r="BB28" s="1"/>
      <c r="BC28" s="1"/>
      <c r="BD28" s="1"/>
      <c r="BE28" s="1"/>
      <c r="BF28" s="1"/>
      <c r="BG28" s="1"/>
      <c r="BH28" s="1"/>
      <c r="BI28" s="1"/>
      <c r="BJ28" s="1"/>
      <c r="BK28" s="1"/>
      <c r="BL28" s="1"/>
      <c r="BM28" s="1"/>
      <c r="BN28" s="1"/>
      <c r="BO28" s="1"/>
      <c r="BP28" s="1"/>
      <c r="BQ28" s="1"/>
      <c r="BR28" s="1"/>
      <c r="BS28" s="1"/>
      <c r="BT28" s="1"/>
      <c r="BU28" s="1"/>
    </row>
    <row r="29" spans="1:73" ht="12.75" hidden="1"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220"/>
      <c r="AY29" s="1"/>
      <c r="AZ29" s="1"/>
      <c r="BA29" s="1"/>
      <c r="BB29" s="1"/>
      <c r="BC29" s="1"/>
      <c r="BD29" s="1"/>
      <c r="BE29" s="1"/>
      <c r="BF29" s="1"/>
      <c r="BG29" s="1"/>
      <c r="BH29" s="1"/>
      <c r="BI29" s="1"/>
      <c r="BJ29" s="1"/>
      <c r="BK29" s="1"/>
      <c r="BL29" s="1"/>
      <c r="BM29" s="1"/>
      <c r="BN29" s="1"/>
      <c r="BO29" s="1"/>
      <c r="BP29" s="1"/>
      <c r="BQ29" s="1"/>
      <c r="BR29" s="1"/>
      <c r="BS29" s="1"/>
      <c r="BT29" s="1"/>
      <c r="BU29" s="1"/>
    </row>
    <row r="30" spans="1:73" ht="12.75" hidden="1" customHeight="1">
      <c r="A30" s="1"/>
      <c r="B30" s="1"/>
      <c r="C30" s="1"/>
      <c r="D30" s="6"/>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220"/>
      <c r="AY30" s="1"/>
      <c r="AZ30" s="1"/>
      <c r="BA30" s="1"/>
      <c r="BB30" s="1"/>
      <c r="BC30" s="1"/>
      <c r="BD30" s="1"/>
      <c r="BE30" s="1"/>
      <c r="BF30" s="1"/>
      <c r="BG30" s="1"/>
      <c r="BH30" s="1"/>
      <c r="BI30" s="1"/>
      <c r="BJ30" s="1"/>
      <c r="BK30" s="1"/>
      <c r="BL30" s="1"/>
      <c r="BM30" s="1"/>
      <c r="BN30" s="1"/>
      <c r="BO30" s="1"/>
      <c r="BP30" s="1"/>
      <c r="BQ30" s="1"/>
      <c r="BR30" s="1"/>
      <c r="BS30" s="1"/>
      <c r="BT30" s="1"/>
      <c r="BU30" s="1"/>
    </row>
    <row r="31" spans="1:73" ht="12.75" hidden="1"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220"/>
      <c r="AY31" s="1"/>
      <c r="AZ31" s="1"/>
      <c r="BA31" s="1"/>
      <c r="BB31" s="1"/>
      <c r="BC31" s="1"/>
      <c r="BD31" s="1"/>
      <c r="BE31" s="1"/>
      <c r="BF31" s="1"/>
      <c r="BG31" s="1"/>
      <c r="BH31" s="1"/>
      <c r="BI31" s="1"/>
      <c r="BJ31" s="1"/>
      <c r="BK31" s="1"/>
      <c r="BL31" s="1"/>
      <c r="BM31" s="1"/>
      <c r="BN31" s="1"/>
      <c r="BO31" s="1"/>
      <c r="BP31" s="1"/>
      <c r="BQ31" s="1"/>
      <c r="BR31" s="1"/>
      <c r="BS31" s="1"/>
      <c r="BT31" s="1"/>
      <c r="BU31" s="1"/>
    </row>
    <row r="32" spans="1:73" ht="12.75" hidden="1"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220"/>
      <c r="AY32" s="1"/>
      <c r="AZ32" s="1"/>
      <c r="BA32" s="1"/>
      <c r="BB32" s="1"/>
      <c r="BC32" s="1"/>
      <c r="BD32" s="1"/>
      <c r="BE32" s="1"/>
      <c r="BF32" s="1"/>
      <c r="BG32" s="1"/>
      <c r="BH32" s="1"/>
      <c r="BI32" s="1"/>
      <c r="BJ32" s="1"/>
      <c r="BK32" s="1"/>
      <c r="BL32" s="1"/>
      <c r="BM32" s="1"/>
      <c r="BN32" s="1"/>
      <c r="BO32" s="1"/>
      <c r="BP32" s="1"/>
      <c r="BQ32" s="1"/>
      <c r="BR32" s="1"/>
      <c r="BS32" s="1"/>
      <c r="BT32" s="1"/>
      <c r="BU32" s="1"/>
    </row>
    <row r="33" spans="1:73" ht="12.75" hidden="1" customHeight="1">
      <c r="A33" s="231" t="s">
        <v>64</v>
      </c>
      <c r="B33" s="232"/>
      <c r="C33" s="232"/>
      <c r="D33" s="232"/>
      <c r="E33" s="232"/>
      <c r="F33" s="243" t="s">
        <v>65</v>
      </c>
      <c r="G33" s="232"/>
      <c r="H33" s="232"/>
      <c r="I33" s="232"/>
      <c r="J33" s="232"/>
      <c r="K33" s="232"/>
      <c r="L33" s="232"/>
      <c r="M33" s="232"/>
      <c r="N33" s="232"/>
      <c r="O33" s="232"/>
      <c r="P33" s="232"/>
      <c r="Q33" s="232"/>
      <c r="R33" s="232"/>
      <c r="S33" s="232"/>
      <c r="T33" s="232"/>
      <c r="U33" s="232"/>
      <c r="V33" s="232"/>
      <c r="W33" s="232"/>
      <c r="X33" s="232"/>
      <c r="Y33" s="232"/>
      <c r="Z33" s="232"/>
      <c r="AA33" s="232"/>
      <c r="AB33" s="232"/>
      <c r="AC33" s="232"/>
      <c r="AD33" s="232"/>
      <c r="AE33" s="232"/>
      <c r="AF33" s="232"/>
      <c r="AG33" s="232"/>
      <c r="AH33" s="232"/>
      <c r="AI33" s="232"/>
      <c r="AJ33" s="232"/>
      <c r="AK33" s="232"/>
      <c r="AL33" s="232"/>
      <c r="AM33" s="232"/>
      <c r="AN33" s="232"/>
      <c r="AO33" s="232"/>
      <c r="AP33" s="232"/>
      <c r="AQ33" s="232"/>
      <c r="AR33" s="232"/>
      <c r="AS33" s="232"/>
      <c r="AT33" s="232"/>
      <c r="AU33" s="232"/>
      <c r="AV33" s="232"/>
      <c r="AW33" s="232"/>
      <c r="AX33" s="232"/>
      <c r="AY33" s="232"/>
      <c r="AZ33" s="232"/>
      <c r="BA33" s="232"/>
      <c r="BB33" s="232"/>
      <c r="BC33" s="232"/>
      <c r="BD33" s="232"/>
      <c r="BE33" s="232"/>
      <c r="BF33" s="244"/>
      <c r="BG33" s="248" t="s">
        <v>66</v>
      </c>
      <c r="BH33" s="244"/>
      <c r="BI33" s="16"/>
      <c r="BJ33" s="16"/>
      <c r="BK33" s="16"/>
      <c r="BL33" s="16"/>
      <c r="BM33" s="16"/>
      <c r="BN33" s="16"/>
      <c r="BO33" s="16"/>
      <c r="BP33" s="16"/>
      <c r="BQ33" s="16"/>
      <c r="BR33" s="16"/>
      <c r="BS33" s="16"/>
      <c r="BT33" s="16"/>
      <c r="BU33" s="16"/>
    </row>
    <row r="34" spans="1:73" ht="12.75" hidden="1" customHeight="1">
      <c r="A34" s="233"/>
      <c r="B34" s="229"/>
      <c r="C34" s="229"/>
      <c r="D34" s="229"/>
      <c r="E34" s="229"/>
      <c r="F34" s="233"/>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29"/>
      <c r="AN34" s="229"/>
      <c r="AO34" s="229"/>
      <c r="AP34" s="229"/>
      <c r="AQ34" s="229"/>
      <c r="AR34" s="229"/>
      <c r="AS34" s="229"/>
      <c r="AT34" s="229"/>
      <c r="AU34" s="229"/>
      <c r="AV34" s="229"/>
      <c r="AW34" s="229"/>
      <c r="AX34" s="229"/>
      <c r="AY34" s="229"/>
      <c r="AZ34" s="229"/>
      <c r="BA34" s="229"/>
      <c r="BB34" s="229"/>
      <c r="BC34" s="229"/>
      <c r="BD34" s="229"/>
      <c r="BE34" s="229"/>
      <c r="BF34" s="245"/>
      <c r="BG34" s="234"/>
      <c r="BH34" s="246"/>
      <c r="BI34" s="16"/>
      <c r="BJ34" s="16"/>
      <c r="BK34" s="16"/>
      <c r="BL34" s="16"/>
      <c r="BM34" s="16"/>
      <c r="BN34" s="16"/>
      <c r="BO34" s="16"/>
      <c r="BP34" s="16"/>
      <c r="BQ34" s="16"/>
      <c r="BR34" s="16"/>
      <c r="BS34" s="16"/>
      <c r="BT34" s="16"/>
      <c r="BU34" s="16"/>
    </row>
    <row r="35" spans="1:73" ht="12.75" hidden="1" customHeight="1">
      <c r="A35" s="233"/>
      <c r="B35" s="229"/>
      <c r="C35" s="229"/>
      <c r="D35" s="229"/>
      <c r="E35" s="229"/>
      <c r="F35" s="233"/>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c r="AM35" s="229"/>
      <c r="AN35" s="229"/>
      <c r="AO35" s="229"/>
      <c r="AP35" s="229"/>
      <c r="AQ35" s="229"/>
      <c r="AR35" s="229"/>
      <c r="AS35" s="229"/>
      <c r="AT35" s="229"/>
      <c r="AU35" s="229"/>
      <c r="AV35" s="229"/>
      <c r="AW35" s="229"/>
      <c r="AX35" s="229"/>
      <c r="AY35" s="229"/>
      <c r="AZ35" s="229"/>
      <c r="BA35" s="229"/>
      <c r="BB35" s="229"/>
      <c r="BC35" s="229"/>
      <c r="BD35" s="229"/>
      <c r="BE35" s="229"/>
      <c r="BF35" s="245"/>
      <c r="BG35" s="248" t="s">
        <v>67</v>
      </c>
      <c r="BH35" s="244"/>
      <c r="BI35" s="16"/>
      <c r="BJ35" s="16"/>
      <c r="BK35" s="16"/>
      <c r="BL35" s="16"/>
      <c r="BM35" s="16"/>
      <c r="BN35" s="16"/>
      <c r="BO35" s="16"/>
      <c r="BP35" s="16"/>
      <c r="BQ35" s="16"/>
      <c r="BR35" s="16"/>
      <c r="BS35" s="16"/>
      <c r="BT35" s="16"/>
      <c r="BU35" s="16"/>
    </row>
    <row r="36" spans="1:73" ht="12.75" hidden="1" customHeight="1">
      <c r="A36" s="233"/>
      <c r="B36" s="229"/>
      <c r="C36" s="229"/>
      <c r="D36" s="229"/>
      <c r="E36" s="229"/>
      <c r="F36" s="233"/>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29"/>
      <c r="AV36" s="229"/>
      <c r="AW36" s="229"/>
      <c r="AX36" s="229"/>
      <c r="AY36" s="229"/>
      <c r="AZ36" s="229"/>
      <c r="BA36" s="229"/>
      <c r="BB36" s="229"/>
      <c r="BC36" s="229"/>
      <c r="BD36" s="229"/>
      <c r="BE36" s="229"/>
      <c r="BF36" s="245"/>
      <c r="BG36" s="234"/>
      <c r="BH36" s="246"/>
      <c r="BI36" s="16"/>
      <c r="BJ36" s="16"/>
      <c r="BK36" s="16"/>
      <c r="BL36" s="16"/>
      <c r="BM36" s="16"/>
      <c r="BN36" s="16"/>
      <c r="BO36" s="16"/>
      <c r="BP36" s="16"/>
      <c r="BQ36" s="16"/>
      <c r="BR36" s="16"/>
      <c r="BS36" s="16"/>
      <c r="BT36" s="16"/>
      <c r="BU36" s="16"/>
    </row>
    <row r="37" spans="1:73" ht="12.75" hidden="1" customHeight="1">
      <c r="A37" s="233"/>
      <c r="B37" s="229"/>
      <c r="C37" s="229"/>
      <c r="D37" s="229"/>
      <c r="E37" s="229"/>
      <c r="F37" s="233"/>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29"/>
      <c r="AO37" s="229"/>
      <c r="AP37" s="229"/>
      <c r="AQ37" s="229"/>
      <c r="AR37" s="229"/>
      <c r="AS37" s="229"/>
      <c r="AT37" s="229"/>
      <c r="AU37" s="229"/>
      <c r="AV37" s="229"/>
      <c r="AW37" s="229"/>
      <c r="AX37" s="229"/>
      <c r="AY37" s="229"/>
      <c r="AZ37" s="229"/>
      <c r="BA37" s="229"/>
      <c r="BB37" s="229"/>
      <c r="BC37" s="229"/>
      <c r="BD37" s="229"/>
      <c r="BE37" s="229"/>
      <c r="BF37" s="245"/>
      <c r="BG37" s="248" t="s">
        <v>68</v>
      </c>
      <c r="BH37" s="244"/>
      <c r="BI37" s="16"/>
      <c r="BJ37" s="16"/>
      <c r="BK37" s="16"/>
      <c r="BL37" s="16"/>
      <c r="BM37" s="16"/>
      <c r="BN37" s="16"/>
      <c r="BO37" s="16"/>
      <c r="BP37" s="16"/>
      <c r="BQ37" s="16"/>
      <c r="BR37" s="16"/>
      <c r="BS37" s="16"/>
      <c r="BT37" s="16"/>
      <c r="BU37" s="16"/>
    </row>
    <row r="38" spans="1:73" ht="12.75" hidden="1" customHeight="1">
      <c r="A38" s="233"/>
      <c r="B38" s="229"/>
      <c r="C38" s="229"/>
      <c r="D38" s="229"/>
      <c r="E38" s="229"/>
      <c r="F38" s="233"/>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29"/>
      <c r="AO38" s="229"/>
      <c r="AP38" s="229"/>
      <c r="AQ38" s="229"/>
      <c r="AR38" s="229"/>
      <c r="AS38" s="229"/>
      <c r="AT38" s="229"/>
      <c r="AU38" s="229"/>
      <c r="AV38" s="229"/>
      <c r="AW38" s="229"/>
      <c r="AX38" s="229"/>
      <c r="AY38" s="229"/>
      <c r="AZ38" s="229"/>
      <c r="BA38" s="229"/>
      <c r="BB38" s="229"/>
      <c r="BC38" s="229"/>
      <c r="BD38" s="229"/>
      <c r="BE38" s="229"/>
      <c r="BF38" s="245"/>
      <c r="BG38" s="233"/>
      <c r="BH38" s="245"/>
      <c r="BI38" s="16"/>
      <c r="BJ38" s="16"/>
      <c r="BK38" s="16"/>
      <c r="BL38" s="16"/>
      <c r="BM38" s="16"/>
      <c r="BN38" s="16"/>
      <c r="BO38" s="16"/>
      <c r="BP38" s="16"/>
      <c r="BQ38" s="16"/>
      <c r="BR38" s="16"/>
      <c r="BS38" s="16"/>
      <c r="BT38" s="16"/>
      <c r="BU38" s="16"/>
    </row>
    <row r="39" spans="1:73" ht="12.75" hidden="1" customHeight="1">
      <c r="A39" s="234"/>
      <c r="B39" s="235"/>
      <c r="C39" s="235"/>
      <c r="D39" s="235"/>
      <c r="E39" s="235"/>
      <c r="F39" s="234"/>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5"/>
      <c r="AO39" s="235"/>
      <c r="AP39" s="235"/>
      <c r="AQ39" s="235"/>
      <c r="AR39" s="235"/>
      <c r="AS39" s="235"/>
      <c r="AT39" s="235"/>
      <c r="AU39" s="235"/>
      <c r="AV39" s="235"/>
      <c r="AW39" s="235"/>
      <c r="AX39" s="235"/>
      <c r="AY39" s="235"/>
      <c r="AZ39" s="235"/>
      <c r="BA39" s="235"/>
      <c r="BB39" s="235"/>
      <c r="BC39" s="235"/>
      <c r="BD39" s="235"/>
      <c r="BE39" s="235"/>
      <c r="BF39" s="246"/>
      <c r="BG39" s="234"/>
      <c r="BH39" s="246"/>
      <c r="BI39" s="16"/>
      <c r="BJ39" s="16"/>
      <c r="BK39" s="16"/>
      <c r="BL39" s="16"/>
      <c r="BM39" s="16"/>
      <c r="BN39" s="16"/>
      <c r="BO39" s="16"/>
      <c r="BP39" s="16"/>
      <c r="BQ39" s="16"/>
      <c r="BR39" s="16"/>
      <c r="BS39" s="16"/>
      <c r="BT39" s="16"/>
      <c r="BU39" s="16"/>
    </row>
    <row r="40" spans="1:73" ht="12.75" hidden="1" customHeight="1">
      <c r="A40" s="247" t="s">
        <v>69</v>
      </c>
      <c r="B40" s="232"/>
      <c r="C40" s="232"/>
      <c r="D40" s="232"/>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c r="AT40" s="232"/>
      <c r="AU40" s="232"/>
      <c r="AV40" s="232"/>
      <c r="AW40" s="232"/>
      <c r="AX40" s="232"/>
      <c r="AY40" s="232"/>
      <c r="AZ40" s="232"/>
      <c r="BA40" s="232"/>
      <c r="BB40" s="232"/>
      <c r="BC40" s="232"/>
      <c r="BD40" s="232"/>
      <c r="BE40" s="232"/>
      <c r="BF40" s="232"/>
      <c r="BG40" s="232"/>
      <c r="BH40" s="232"/>
      <c r="BI40" s="1"/>
      <c r="BJ40" s="1"/>
      <c r="BK40" s="1"/>
      <c r="BL40" s="1"/>
      <c r="BM40" s="1"/>
      <c r="BN40" s="1"/>
      <c r="BO40" s="1"/>
      <c r="BP40" s="1"/>
      <c r="BQ40" s="1"/>
      <c r="BR40" s="1"/>
      <c r="BS40" s="1"/>
      <c r="BT40" s="1"/>
      <c r="BU40" s="1"/>
    </row>
    <row r="41" spans="1:73" ht="12.75" hidden="1" customHeight="1">
      <c r="A41" s="229"/>
      <c r="B41" s="229"/>
      <c r="C41" s="229"/>
      <c r="D41" s="229"/>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29"/>
      <c r="AO41" s="229"/>
      <c r="AP41" s="229"/>
      <c r="AQ41" s="229"/>
      <c r="AR41" s="229"/>
      <c r="AS41" s="229"/>
      <c r="AT41" s="229"/>
      <c r="AU41" s="229"/>
      <c r="AV41" s="229"/>
      <c r="AW41" s="229"/>
      <c r="AX41" s="229"/>
      <c r="AY41" s="229"/>
      <c r="AZ41" s="229"/>
      <c r="BA41" s="229"/>
      <c r="BB41" s="229"/>
      <c r="BC41" s="229"/>
      <c r="BD41" s="229"/>
      <c r="BE41" s="229"/>
      <c r="BF41" s="229"/>
      <c r="BG41" s="229"/>
      <c r="BH41" s="229"/>
      <c r="BI41" s="1"/>
      <c r="BJ41" s="1"/>
      <c r="BK41" s="1"/>
      <c r="BL41" s="1"/>
      <c r="BM41" s="1"/>
      <c r="BN41" s="1"/>
      <c r="BO41" s="1"/>
      <c r="BP41" s="1"/>
      <c r="BQ41" s="1"/>
      <c r="BR41" s="1"/>
      <c r="BS41" s="1"/>
      <c r="BT41" s="1"/>
      <c r="BU41" s="1"/>
    </row>
    <row r="42" spans="1:73" ht="1.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220"/>
      <c r="AY42" s="1"/>
      <c r="AZ42" s="1"/>
      <c r="BA42" s="1"/>
      <c r="BB42" s="1"/>
      <c r="BC42" s="1"/>
      <c r="BD42" s="1"/>
      <c r="BE42" s="1"/>
      <c r="BF42" s="1"/>
      <c r="BG42" s="1"/>
      <c r="BH42" s="1"/>
      <c r="BI42" s="1"/>
      <c r="BJ42" s="1"/>
      <c r="BK42" s="1"/>
      <c r="BL42" s="1"/>
      <c r="BM42" s="1"/>
      <c r="BN42" s="1"/>
      <c r="BO42" s="1"/>
      <c r="BP42" s="1"/>
      <c r="BQ42" s="1"/>
      <c r="BR42" s="1"/>
      <c r="BS42" s="1"/>
      <c r="BT42" s="1"/>
      <c r="BU42" s="1"/>
    </row>
    <row r="43" spans="1:73" ht="50.25" hidden="1"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220"/>
      <c r="AY43" s="1"/>
      <c r="AZ43" s="1"/>
      <c r="BA43" s="1"/>
      <c r="BB43" s="1"/>
      <c r="BC43" s="1"/>
      <c r="BD43" s="1"/>
      <c r="BE43" s="1"/>
      <c r="BF43" s="1"/>
      <c r="BG43" s="1"/>
      <c r="BH43" s="1"/>
      <c r="BI43" s="1"/>
      <c r="BJ43" s="1"/>
      <c r="BK43" s="1"/>
      <c r="BL43" s="1"/>
      <c r="BM43" s="1"/>
      <c r="BN43" s="1"/>
      <c r="BO43" s="1"/>
      <c r="BP43" s="1"/>
      <c r="BQ43" s="1"/>
      <c r="BR43" s="1"/>
      <c r="BS43" s="1"/>
      <c r="BT43" s="1"/>
      <c r="BU43" s="1"/>
    </row>
    <row r="44" spans="1:73" ht="12.75" hidden="1"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220"/>
      <c r="AY44" s="1"/>
      <c r="AZ44" s="1"/>
      <c r="BA44" s="1"/>
      <c r="BB44" s="1"/>
      <c r="BC44" s="1"/>
      <c r="BD44" s="1"/>
      <c r="BE44" s="1"/>
      <c r="BF44" s="1"/>
      <c r="BG44" s="1"/>
      <c r="BH44" s="1"/>
      <c r="BI44" s="1"/>
      <c r="BJ44" s="1"/>
      <c r="BK44" s="1"/>
      <c r="BL44" s="1"/>
      <c r="BM44" s="1"/>
      <c r="BN44" s="1"/>
      <c r="BO44" s="1"/>
      <c r="BP44" s="1"/>
      <c r="BQ44" s="1"/>
      <c r="BR44" s="1"/>
      <c r="BS44" s="1"/>
      <c r="BT44" s="1"/>
      <c r="BU44" s="1"/>
    </row>
    <row r="45" spans="1:73" ht="54.75" hidden="1"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220"/>
      <c r="AY45" s="1"/>
      <c r="AZ45" s="1"/>
      <c r="BA45" s="1"/>
      <c r="BB45" s="1"/>
      <c r="BC45" s="1"/>
      <c r="BD45" s="1"/>
      <c r="BE45" s="1"/>
      <c r="BF45" s="1"/>
      <c r="BG45" s="1"/>
      <c r="BH45" s="1"/>
      <c r="BI45" s="1"/>
      <c r="BJ45" s="1"/>
      <c r="BK45" s="1"/>
      <c r="BL45" s="1"/>
      <c r="BM45" s="1"/>
      <c r="BN45" s="1"/>
      <c r="BO45" s="1"/>
      <c r="BP45" s="1"/>
      <c r="BQ45" s="1"/>
      <c r="BR45" s="1"/>
      <c r="BS45" s="1"/>
      <c r="BT45" s="1"/>
      <c r="BU45" s="1"/>
    </row>
    <row r="46" spans="1:73" ht="39.75" hidden="1"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220"/>
      <c r="AY46" s="1"/>
      <c r="AZ46" s="1"/>
      <c r="BA46" s="1"/>
      <c r="BB46" s="1"/>
      <c r="BC46" s="1"/>
      <c r="BD46" s="1"/>
      <c r="BE46" s="1"/>
      <c r="BF46" s="1"/>
      <c r="BG46" s="1"/>
      <c r="BH46" s="1"/>
      <c r="BI46" s="1"/>
      <c r="BJ46" s="1"/>
      <c r="BK46" s="1"/>
      <c r="BL46" s="1"/>
      <c r="BM46" s="1"/>
      <c r="BN46" s="1"/>
      <c r="BO46" s="1"/>
      <c r="BP46" s="1"/>
      <c r="BQ46" s="1"/>
      <c r="BR46" s="1"/>
      <c r="BS46" s="1"/>
      <c r="BT46" s="1"/>
      <c r="BU46" s="1"/>
    </row>
    <row r="47" spans="1:73" ht="45" hidden="1"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220"/>
      <c r="AY47" s="1"/>
      <c r="AZ47" s="1"/>
      <c r="BA47" s="1"/>
      <c r="BB47" s="1"/>
      <c r="BC47" s="1"/>
      <c r="BD47" s="1"/>
      <c r="BE47" s="1"/>
      <c r="BF47" s="1"/>
      <c r="BG47" s="1"/>
      <c r="BH47" s="1"/>
      <c r="BI47" s="1"/>
      <c r="BJ47" s="1"/>
      <c r="BK47" s="1"/>
      <c r="BL47" s="1"/>
      <c r="BM47" s="1"/>
      <c r="BN47" s="1"/>
      <c r="BO47" s="1"/>
      <c r="BP47" s="1"/>
      <c r="BQ47" s="1"/>
      <c r="BR47" s="1"/>
      <c r="BS47" s="1"/>
      <c r="BT47" s="1"/>
      <c r="BU47" s="1"/>
    </row>
    <row r="48" spans="1:73" ht="38.25" hidden="1"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220"/>
      <c r="AY48" s="1"/>
      <c r="AZ48" s="1"/>
      <c r="BA48" s="1"/>
      <c r="BB48" s="1"/>
      <c r="BC48" s="1"/>
      <c r="BD48" s="1"/>
      <c r="BE48" s="1"/>
      <c r="BF48" s="1"/>
      <c r="BG48" s="1"/>
      <c r="BH48" s="1"/>
      <c r="BI48" s="1"/>
      <c r="BJ48" s="1"/>
      <c r="BK48" s="1"/>
      <c r="BL48" s="1"/>
      <c r="BM48" s="1"/>
      <c r="BN48" s="1"/>
      <c r="BO48" s="1"/>
      <c r="BP48" s="1"/>
      <c r="BQ48" s="1"/>
      <c r="BR48" s="1"/>
      <c r="BS48" s="1"/>
      <c r="BT48" s="1"/>
      <c r="BU48" s="1"/>
    </row>
    <row r="49" spans="1:73" ht="49.5" hidden="1"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220"/>
      <c r="AY49" s="1"/>
      <c r="AZ49" s="1"/>
      <c r="BA49" s="1"/>
      <c r="BB49" s="1"/>
      <c r="BC49" s="1"/>
      <c r="BD49" s="1"/>
      <c r="BE49" s="1"/>
      <c r="BF49" s="1"/>
      <c r="BG49" s="1"/>
      <c r="BH49" s="1"/>
      <c r="BI49" s="1"/>
      <c r="BJ49" s="1"/>
      <c r="BK49" s="1"/>
      <c r="BL49" s="1"/>
      <c r="BM49" s="1"/>
      <c r="BN49" s="1"/>
      <c r="BO49" s="1"/>
      <c r="BP49" s="1"/>
      <c r="BQ49" s="1"/>
      <c r="BR49" s="1"/>
      <c r="BS49" s="1"/>
      <c r="BT49" s="1"/>
      <c r="BU49" s="1"/>
    </row>
    <row r="50" spans="1:73" ht="54.75" hidden="1" customHeight="1">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220"/>
      <c r="AY50" s="17"/>
      <c r="AZ50" s="17"/>
      <c r="BA50" s="17"/>
      <c r="BB50" s="17"/>
      <c r="BC50" s="17"/>
      <c r="BD50" s="17"/>
      <c r="BE50" s="17"/>
      <c r="BF50" s="17"/>
      <c r="BG50" s="17"/>
      <c r="BH50" s="17"/>
      <c r="BI50" s="17"/>
      <c r="BJ50" s="17"/>
      <c r="BK50" s="17"/>
      <c r="BL50" s="17"/>
      <c r="BM50" s="17"/>
      <c r="BN50" s="17"/>
      <c r="BO50" s="17"/>
      <c r="BP50" s="17"/>
      <c r="BQ50" s="17"/>
      <c r="BR50" s="17"/>
      <c r="BS50" s="17"/>
      <c r="BT50" s="17"/>
      <c r="BU50" s="17"/>
    </row>
    <row r="51" spans="1:73" ht="20.25" customHeight="1">
      <c r="A51" s="18" t="s">
        <v>70</v>
      </c>
      <c r="B51" s="18" t="s">
        <v>71</v>
      </c>
      <c r="C51" s="18" t="s">
        <v>72</v>
      </c>
      <c r="D51" s="225" t="s">
        <v>0</v>
      </c>
      <c r="E51" s="227"/>
      <c r="F51" s="240" t="s">
        <v>73</v>
      </c>
      <c r="G51" s="241"/>
      <c r="H51" s="241"/>
      <c r="I51" s="241"/>
      <c r="J51" s="241"/>
      <c r="K51" s="242"/>
      <c r="L51" s="230" t="s">
        <v>74</v>
      </c>
      <c r="M51" s="226"/>
      <c r="N51" s="226"/>
      <c r="O51" s="226"/>
      <c r="P51" s="226"/>
      <c r="Q51" s="226"/>
      <c r="R51" s="227"/>
      <c r="S51" s="250" t="s">
        <v>75</v>
      </c>
      <c r="T51" s="226"/>
      <c r="U51" s="226"/>
      <c r="V51" s="226"/>
      <c r="W51" s="226"/>
      <c r="X51" s="226"/>
      <c r="Y51" s="226"/>
      <c r="Z51" s="226"/>
      <c r="AA51" s="226"/>
      <c r="AB51" s="226"/>
      <c r="AC51" s="19"/>
      <c r="AD51" s="19"/>
      <c r="AE51" s="20"/>
      <c r="AF51" s="20"/>
      <c r="AG51" s="20"/>
      <c r="AH51" s="20"/>
      <c r="AI51" s="20"/>
      <c r="AJ51" s="20"/>
      <c r="AK51" s="20"/>
      <c r="AL51" s="230" t="s">
        <v>76</v>
      </c>
      <c r="AM51" s="226"/>
      <c r="AN51" s="226"/>
      <c r="AO51" s="227"/>
      <c r="AP51" s="256" t="s">
        <v>77</v>
      </c>
      <c r="AQ51" s="226"/>
      <c r="AR51" s="226"/>
      <c r="AS51" s="226"/>
      <c r="AT51" s="225" t="s">
        <v>78</v>
      </c>
      <c r="AU51" s="226"/>
      <c r="AV51" s="226"/>
      <c r="AW51" s="226"/>
      <c r="AX51" s="226"/>
      <c r="AY51" s="249" t="s">
        <v>79</v>
      </c>
      <c r="AZ51" s="226"/>
      <c r="BA51" s="226"/>
      <c r="BB51" s="226"/>
      <c r="BC51" s="226"/>
      <c r="BD51" s="225" t="s">
        <v>80</v>
      </c>
      <c r="BE51" s="226"/>
      <c r="BF51" s="226"/>
      <c r="BG51" s="226"/>
      <c r="BH51" s="227"/>
      <c r="BI51" s="21"/>
      <c r="BJ51" s="21"/>
      <c r="BK51" s="21"/>
      <c r="BL51" s="21"/>
      <c r="BM51" s="21"/>
      <c r="BN51" s="21"/>
      <c r="BO51" s="21"/>
      <c r="BP51" s="21"/>
      <c r="BQ51" s="21"/>
      <c r="BR51" s="21"/>
      <c r="BS51" s="21"/>
      <c r="BT51" s="21"/>
      <c r="BU51" s="21"/>
    </row>
    <row r="52" spans="1:73" ht="18" customHeight="1">
      <c r="A52" s="22"/>
      <c r="B52" s="22"/>
      <c r="C52" s="22"/>
      <c r="D52" s="236"/>
      <c r="E52" s="237"/>
      <c r="F52" s="23" t="s">
        <v>81</v>
      </c>
      <c r="G52" s="23" t="s">
        <v>82</v>
      </c>
      <c r="H52" s="23" t="s">
        <v>83</v>
      </c>
      <c r="I52" s="23" t="s">
        <v>84</v>
      </c>
      <c r="J52" s="23" t="s">
        <v>85</v>
      </c>
      <c r="K52" s="23" t="s">
        <v>86</v>
      </c>
      <c r="L52" s="236"/>
      <c r="M52" s="251"/>
      <c r="N52" s="251"/>
      <c r="O52" s="251"/>
      <c r="P52" s="251"/>
      <c r="Q52" s="251"/>
      <c r="R52" s="237"/>
      <c r="S52" s="236"/>
      <c r="T52" s="251"/>
      <c r="U52" s="251"/>
      <c r="V52" s="251"/>
      <c r="W52" s="251"/>
      <c r="X52" s="251"/>
      <c r="Y52" s="251"/>
      <c r="Z52" s="251"/>
      <c r="AA52" s="251"/>
      <c r="AB52" s="251"/>
      <c r="AC52" s="24"/>
      <c r="AD52" s="24"/>
      <c r="AE52" s="25"/>
      <c r="AF52" s="25"/>
      <c r="AG52" s="25"/>
      <c r="AH52" s="25"/>
      <c r="AI52" s="25"/>
      <c r="AJ52" s="25"/>
      <c r="AK52" s="25"/>
      <c r="AL52" s="236"/>
      <c r="AM52" s="251"/>
      <c r="AN52" s="251"/>
      <c r="AO52" s="237"/>
      <c r="AP52" s="236"/>
      <c r="AQ52" s="251"/>
      <c r="AR52" s="251"/>
      <c r="AS52" s="251"/>
      <c r="AT52" s="252">
        <v>42481</v>
      </c>
      <c r="AU52" s="226"/>
      <c r="AV52" s="227"/>
      <c r="AW52" s="225" t="s">
        <v>87</v>
      </c>
      <c r="AX52" s="227"/>
      <c r="AY52" s="249" t="s">
        <v>88</v>
      </c>
      <c r="AZ52" s="227"/>
      <c r="BA52" s="26"/>
      <c r="BB52" s="249" t="s">
        <v>87</v>
      </c>
      <c r="BC52" s="227"/>
      <c r="BD52" s="225" t="s">
        <v>88</v>
      </c>
      <c r="BE52" s="226"/>
      <c r="BF52" s="227"/>
      <c r="BG52" s="225" t="s">
        <v>87</v>
      </c>
      <c r="BH52" s="227"/>
      <c r="BI52" s="21"/>
      <c r="BJ52" s="21"/>
      <c r="BK52" s="21"/>
      <c r="BL52" s="21"/>
      <c r="BM52" s="21"/>
      <c r="BN52" s="21"/>
      <c r="BO52" s="21"/>
      <c r="BP52" s="21"/>
      <c r="BQ52" s="21"/>
      <c r="BR52" s="21"/>
      <c r="BS52" s="21"/>
      <c r="BT52" s="21"/>
      <c r="BU52" s="21"/>
    </row>
    <row r="53" spans="1:73" ht="50.25" customHeight="1">
      <c r="A53" s="22"/>
      <c r="B53" s="22"/>
      <c r="C53" s="22"/>
      <c r="D53" s="18" t="s">
        <v>6</v>
      </c>
      <c r="E53" s="18" t="s">
        <v>7</v>
      </c>
      <c r="F53" s="27"/>
      <c r="G53" s="27"/>
      <c r="H53" s="27"/>
      <c r="I53" s="27"/>
      <c r="J53" s="27"/>
      <c r="K53" s="27"/>
      <c r="L53" s="230" t="s">
        <v>4</v>
      </c>
      <c r="M53" s="226"/>
      <c r="N53" s="230" t="s">
        <v>89</v>
      </c>
      <c r="O53" s="226"/>
      <c r="P53" s="226"/>
      <c r="Q53" s="226"/>
      <c r="R53" s="227"/>
      <c r="S53" s="254" t="s">
        <v>90</v>
      </c>
      <c r="T53" s="242"/>
      <c r="U53" s="28" t="s">
        <v>91</v>
      </c>
      <c r="V53" s="254" t="s">
        <v>92</v>
      </c>
      <c r="W53" s="241"/>
      <c r="X53" s="254" t="s">
        <v>93</v>
      </c>
      <c r="Y53" s="242"/>
      <c r="Z53" s="254" t="s">
        <v>94</v>
      </c>
      <c r="AA53" s="242"/>
      <c r="AB53" s="23" t="s">
        <v>95</v>
      </c>
      <c r="AC53" s="255" t="s">
        <v>96</v>
      </c>
      <c r="AD53" s="242"/>
      <c r="AE53" s="29" t="s">
        <v>97</v>
      </c>
      <c r="AF53" s="29"/>
      <c r="AG53" s="29"/>
      <c r="AH53" s="29"/>
      <c r="AI53" s="30"/>
      <c r="AJ53" s="30"/>
      <c r="AK53" s="30"/>
      <c r="AL53" s="253" t="s">
        <v>4</v>
      </c>
      <c r="AM53" s="242"/>
      <c r="AN53" s="253" t="s">
        <v>89</v>
      </c>
      <c r="AO53" s="242"/>
      <c r="AP53" s="23" t="s">
        <v>98</v>
      </c>
      <c r="AQ53" s="23" t="s">
        <v>99</v>
      </c>
      <c r="AR53" s="23" t="s">
        <v>100</v>
      </c>
      <c r="AS53" s="28" t="s">
        <v>101</v>
      </c>
      <c r="AT53" s="31" t="s">
        <v>102</v>
      </c>
      <c r="AU53" s="32" t="s">
        <v>103</v>
      </c>
      <c r="AV53" s="32" t="s">
        <v>104</v>
      </c>
      <c r="AW53" s="31" t="s">
        <v>102</v>
      </c>
      <c r="AX53" s="215" t="s">
        <v>105</v>
      </c>
      <c r="AY53" s="33" t="s">
        <v>102</v>
      </c>
      <c r="AZ53" s="34" t="s">
        <v>103</v>
      </c>
      <c r="BA53" s="34" t="s">
        <v>104</v>
      </c>
      <c r="BB53" s="33" t="s">
        <v>102</v>
      </c>
      <c r="BC53" s="34" t="s">
        <v>105</v>
      </c>
      <c r="BD53" s="31" t="s">
        <v>102</v>
      </c>
      <c r="BE53" s="32" t="s">
        <v>103</v>
      </c>
      <c r="BF53" s="32" t="s">
        <v>104</v>
      </c>
      <c r="BG53" s="31" t="s">
        <v>102</v>
      </c>
      <c r="BH53" s="32" t="s">
        <v>105</v>
      </c>
      <c r="BI53" s="21"/>
      <c r="BJ53" s="21"/>
      <c r="BK53" s="21"/>
      <c r="BL53" s="21"/>
      <c r="BM53" s="21"/>
      <c r="BN53" s="21"/>
      <c r="BO53" s="21"/>
      <c r="BP53" s="21"/>
      <c r="BQ53" s="21"/>
      <c r="BR53" s="21"/>
      <c r="BS53" s="21"/>
      <c r="BT53" s="21"/>
      <c r="BU53" s="21"/>
    </row>
    <row r="54" spans="1:73" ht="25.5" customHeight="1">
      <c r="A54" s="35"/>
      <c r="B54" s="35"/>
      <c r="C54" s="35"/>
      <c r="D54" s="35"/>
      <c r="E54" s="35"/>
      <c r="F54" s="36"/>
      <c r="G54" s="36"/>
      <c r="H54" s="36"/>
      <c r="I54" s="36"/>
      <c r="J54" s="36"/>
      <c r="K54" s="36"/>
      <c r="L54" s="37" t="s">
        <v>11</v>
      </c>
      <c r="M54" s="37" t="s">
        <v>12</v>
      </c>
      <c r="N54" s="38"/>
      <c r="O54" s="39"/>
      <c r="P54" s="40" t="s">
        <v>106</v>
      </c>
      <c r="Q54" s="37" t="s">
        <v>107</v>
      </c>
      <c r="R54" s="37" t="s">
        <v>108</v>
      </c>
      <c r="S54" s="23" t="s">
        <v>109</v>
      </c>
      <c r="T54" s="23" t="s">
        <v>110</v>
      </c>
      <c r="U54" s="36"/>
      <c r="V54" s="27" t="s">
        <v>109</v>
      </c>
      <c r="W54" s="27" t="s">
        <v>110</v>
      </c>
      <c r="X54" s="27" t="s">
        <v>111</v>
      </c>
      <c r="Y54" s="27" t="s">
        <v>110</v>
      </c>
      <c r="Z54" s="27" t="s">
        <v>111</v>
      </c>
      <c r="AA54" s="27" t="s">
        <v>110</v>
      </c>
      <c r="AB54" s="36"/>
      <c r="AC54" s="41" t="s">
        <v>11</v>
      </c>
      <c r="AD54" s="41" t="s">
        <v>12</v>
      </c>
      <c r="AE54" s="42"/>
      <c r="AF54" s="43" t="s">
        <v>112</v>
      </c>
      <c r="AG54" s="43" t="s">
        <v>113</v>
      </c>
      <c r="AH54" s="43" t="s">
        <v>114</v>
      </c>
      <c r="AI54" s="43" t="s">
        <v>115</v>
      </c>
      <c r="AJ54" s="43" t="s">
        <v>116</v>
      </c>
      <c r="AK54" s="43" t="s">
        <v>117</v>
      </c>
      <c r="AL54" s="37" t="s">
        <v>11</v>
      </c>
      <c r="AM54" s="37" t="s">
        <v>12</v>
      </c>
      <c r="AN54" s="37" t="s">
        <v>118</v>
      </c>
      <c r="AO54" s="37" t="s">
        <v>108</v>
      </c>
      <c r="AP54" s="36"/>
      <c r="AQ54" s="36"/>
      <c r="AR54" s="36"/>
      <c r="AS54" s="44"/>
      <c r="AT54" s="45"/>
      <c r="AU54" s="46"/>
      <c r="AV54" s="47"/>
      <c r="AW54" s="45"/>
      <c r="AX54" s="216"/>
      <c r="AY54" s="48"/>
      <c r="AZ54" s="49"/>
      <c r="BA54" s="49"/>
      <c r="BB54" s="48"/>
      <c r="BC54" s="49"/>
      <c r="BD54" s="45"/>
      <c r="BE54" s="47"/>
      <c r="BF54" s="47"/>
      <c r="BG54" s="45"/>
      <c r="BH54" s="47"/>
      <c r="BI54" s="21"/>
      <c r="BJ54" s="21"/>
      <c r="BK54" s="21"/>
      <c r="BL54" s="21"/>
      <c r="BM54" s="21"/>
      <c r="BN54" s="21"/>
      <c r="BO54" s="21"/>
      <c r="BP54" s="21"/>
      <c r="BQ54" s="21"/>
      <c r="BR54" s="21"/>
      <c r="BS54" s="21"/>
      <c r="BT54" s="21"/>
      <c r="BU54" s="21"/>
    </row>
    <row r="55" spans="1:73" ht="132.75" customHeight="1">
      <c r="A55" s="50">
        <v>1</v>
      </c>
      <c r="B55" s="51" t="s">
        <v>39</v>
      </c>
      <c r="C55" s="51" t="s">
        <v>119</v>
      </c>
      <c r="D55" s="51" t="s">
        <v>29</v>
      </c>
      <c r="E55" s="52" t="s">
        <v>30</v>
      </c>
      <c r="F55" s="51" t="s">
        <v>120</v>
      </c>
      <c r="G55" s="51" t="s">
        <v>121</v>
      </c>
      <c r="H55" s="51" t="s">
        <v>122</v>
      </c>
      <c r="I55" s="51" t="s">
        <v>123</v>
      </c>
      <c r="J55" s="51" t="s">
        <v>17</v>
      </c>
      <c r="K55" s="53" t="s">
        <v>124</v>
      </c>
      <c r="L55" s="50" t="s">
        <v>47</v>
      </c>
      <c r="M55" s="50" t="s">
        <v>42</v>
      </c>
      <c r="N55" s="54">
        <f>VLOOKUP(L55,'MATRIZ CALIFICACIÓN'!$B$10:$C$24,2,FALSE)</f>
        <v>5</v>
      </c>
      <c r="O55" s="55">
        <f>HLOOKUP(M55,'MATRIZ CALIFICACIÓN'!$D$8:$H$9,2,FALSE)</f>
        <v>4</v>
      </c>
      <c r="P55" s="50">
        <f t="shared" ref="P55:P225" si="0">VALUE(CONCATENATE(N55,O55))</f>
        <v>54</v>
      </c>
      <c r="Q55" s="50" t="str">
        <f>VLOOKUP(P55,'MATRIZ CALIFICACIÓN'!$D$58:$E$82,2,FALSE)</f>
        <v>EXTREMA</v>
      </c>
      <c r="R55" s="56" t="str">
        <f>VLOOKUP(Q55,'MATRIZ CALIFICACIÓN'!$G$59:$I$62,2,FALSE)</f>
        <v>* Reducir el riesgo
* Evitar el riesgo
* Compartir o transferir el riesgo</v>
      </c>
      <c r="S55" s="51" t="s">
        <v>5</v>
      </c>
      <c r="T55" s="51">
        <f t="shared" ref="T55:T84" si="1">IF(S55="","",IF(S55="si",20,0))</f>
        <v>20</v>
      </c>
      <c r="U55" s="53" t="s">
        <v>125</v>
      </c>
      <c r="V55" s="53" t="s">
        <v>5</v>
      </c>
      <c r="W55" s="53">
        <f t="shared" ref="W55:W84" si="2">IF(V55="","",IF(V55="si",20,0))</f>
        <v>20</v>
      </c>
      <c r="X55" s="53" t="s">
        <v>5</v>
      </c>
      <c r="Y55" s="53">
        <f t="shared" ref="Y55:Y84" si="3">IF(X55="","",IF(X55="si",20,0))</f>
        <v>20</v>
      </c>
      <c r="Z55" s="53" t="s">
        <v>5</v>
      </c>
      <c r="AA55" s="53">
        <f t="shared" ref="AA55:AA84" si="4">IF(Z55="","",IF(Z55="si",40,0))</f>
        <v>40</v>
      </c>
      <c r="AB55" s="53" t="s">
        <v>11</v>
      </c>
      <c r="AC55" s="57">
        <f t="shared" ref="AC55:AC225" si="5">IF(AB55="","",IF(AB55="PROBABILIDAD",SUM(T55+W55+Y55+AA55),0))</f>
        <v>100</v>
      </c>
      <c r="AD55" s="58">
        <f t="shared" ref="AD55:AD225" si="6">IF(AB55="","",IF(AB55="IMPACTO",SUM(T55+W55+Y55+AA55),0))</f>
        <v>0</v>
      </c>
      <c r="AE55" s="51">
        <f t="shared" ref="AE55:AF55" si="7">IF(SUM(AC55),AVERAGEIF(AC55,"&gt;0",AC55),1)</f>
        <v>100</v>
      </c>
      <c r="AF55" s="51">
        <f t="shared" si="7"/>
        <v>1</v>
      </c>
      <c r="AG55" s="51">
        <f t="shared" ref="AG55:AH55" si="8">IF(AND(AE55&gt;=0,AE55&lt;=50),0,IF(AND(AE55&gt;50,AE55&lt;76),1,2))</f>
        <v>2</v>
      </c>
      <c r="AH55" s="51">
        <f t="shared" si="8"/>
        <v>0</v>
      </c>
      <c r="AI55" s="59">
        <f t="shared" ref="AI55:AJ55" si="9">IF(AG55&lt;N55,N55-AG55,N55)</f>
        <v>3</v>
      </c>
      <c r="AJ55" s="56">
        <f t="shared" si="9"/>
        <v>4</v>
      </c>
      <c r="AK55" s="51">
        <f t="shared" ref="AK55:AK57" si="10">VALUE(CONCATENATE(AI6:AI55,AJ55))</f>
        <v>34</v>
      </c>
      <c r="AL55" s="60" t="str">
        <f>VLOOKUP(AI55,'MATRIZ CALIFICACIÓN'!$A$10:$B$24,2,0)</f>
        <v>POSIBLE (3)</v>
      </c>
      <c r="AM55" s="60" t="str">
        <f>HLOOKUP(AJ55,'MATRIZ CALIFICACIÓN'!$D$7:$H$8,2,0)</f>
        <v>MAYOR (4)</v>
      </c>
      <c r="AN55" s="50" t="str">
        <f>VLOOKUP(AK55,'MATRIZ CALIFICACIÓN'!$D$58:$E$82,2,FALSE)</f>
        <v>ALTA</v>
      </c>
      <c r="AO55" s="51" t="str">
        <f>VLOOKUP(AN55,'MATRIZ CALIFICACIÓN'!$G$59:$I$62,2,FALSE)</f>
        <v>* Reducir el riesgo
* Evitar el riesgo
* Compartir o transferir el riesgo</v>
      </c>
      <c r="AP55" s="53" t="s">
        <v>126</v>
      </c>
      <c r="AQ55" s="61">
        <v>42370</v>
      </c>
      <c r="AR55" s="61" t="s">
        <v>127</v>
      </c>
      <c r="AS55" s="53" t="s">
        <v>128</v>
      </c>
      <c r="AT55" s="62">
        <v>42473</v>
      </c>
      <c r="AU55" s="63" t="s">
        <v>129</v>
      </c>
      <c r="AV55" s="80">
        <v>0.15</v>
      </c>
      <c r="AW55" s="120">
        <v>42501</v>
      </c>
      <c r="AX55" s="217" t="s">
        <v>1339</v>
      </c>
      <c r="AY55" s="65"/>
      <c r="AZ55" s="65"/>
      <c r="BA55" s="65"/>
      <c r="BB55" s="65"/>
      <c r="BC55" s="65"/>
      <c r="BD55" s="65"/>
      <c r="BE55" s="65"/>
      <c r="BF55" s="65"/>
      <c r="BG55" s="65"/>
      <c r="BH55" s="65"/>
      <c r="BI55" s="66"/>
      <c r="BJ55" s="66"/>
      <c r="BK55" s="66"/>
      <c r="BL55" s="66"/>
      <c r="BM55" s="66"/>
      <c r="BN55" s="66"/>
      <c r="BO55" s="66"/>
      <c r="BP55" s="66"/>
      <c r="BQ55" s="66"/>
      <c r="BR55" s="66"/>
      <c r="BS55" s="66"/>
      <c r="BT55" s="66"/>
      <c r="BU55" s="66"/>
    </row>
    <row r="56" spans="1:73" ht="236.25" customHeight="1">
      <c r="A56" s="50">
        <v>1</v>
      </c>
      <c r="B56" s="51" t="s">
        <v>39</v>
      </c>
      <c r="C56" s="51" t="s">
        <v>40</v>
      </c>
      <c r="D56" s="51" t="s">
        <v>36</v>
      </c>
      <c r="E56" s="52" t="s">
        <v>30</v>
      </c>
      <c r="F56" s="51" t="s">
        <v>120</v>
      </c>
      <c r="G56" s="51" t="s">
        <v>130</v>
      </c>
      <c r="H56" s="51" t="s">
        <v>131</v>
      </c>
      <c r="I56" s="51" t="s">
        <v>132</v>
      </c>
      <c r="J56" s="51" t="s">
        <v>17</v>
      </c>
      <c r="K56" s="53" t="s">
        <v>133</v>
      </c>
      <c r="L56" s="50" t="s">
        <v>34</v>
      </c>
      <c r="M56" s="50" t="s">
        <v>35</v>
      </c>
      <c r="N56" s="54">
        <f>VLOOKUP(L56,'MATRIZ CALIFICACIÓN'!$B$10:$C$24,2,FALSE)</f>
        <v>3</v>
      </c>
      <c r="O56" s="55">
        <f>HLOOKUP(M56,'MATRIZ CALIFICACIÓN'!$D$8:$H$9,2,FALSE)</f>
        <v>3</v>
      </c>
      <c r="P56" s="50">
        <f t="shared" si="0"/>
        <v>33</v>
      </c>
      <c r="Q56" s="55" t="str">
        <f>VLOOKUP(P56,'MATRIZ CALIFICACIÓN'!$D$58:$E$82,2,FALSE)</f>
        <v>ALTA</v>
      </c>
      <c r="R56" s="56" t="str">
        <f>VLOOKUP(Q56,'MATRIZ CALIFICACIÓN'!$G$59:$I$62,2,FALSE)</f>
        <v>* Reducir el riesgo
* Evitar el riesgo
* Compartir o transferir el riesgo</v>
      </c>
      <c r="S56" s="51" t="s">
        <v>5</v>
      </c>
      <c r="T56" s="51">
        <f t="shared" si="1"/>
        <v>20</v>
      </c>
      <c r="U56" s="53" t="s">
        <v>134</v>
      </c>
      <c r="V56" s="53" t="s">
        <v>5</v>
      </c>
      <c r="W56" s="53">
        <f t="shared" si="2"/>
        <v>20</v>
      </c>
      <c r="X56" s="53" t="s">
        <v>5</v>
      </c>
      <c r="Y56" s="53">
        <f t="shared" si="3"/>
        <v>20</v>
      </c>
      <c r="Z56" s="53" t="s">
        <v>5</v>
      </c>
      <c r="AA56" s="53">
        <f t="shared" si="4"/>
        <v>40</v>
      </c>
      <c r="AB56" s="53" t="s">
        <v>11</v>
      </c>
      <c r="AC56" s="57">
        <f t="shared" si="5"/>
        <v>100</v>
      </c>
      <c r="AD56" s="58">
        <f t="shared" si="6"/>
        <v>0</v>
      </c>
      <c r="AE56" s="51">
        <f t="shared" ref="AE56:AF56" si="11">IF(SUM(AC56),AVERAGEIF(AC56,"&gt;0",AC56),1)</f>
        <v>100</v>
      </c>
      <c r="AF56" s="51">
        <f t="shared" si="11"/>
        <v>1</v>
      </c>
      <c r="AG56" s="51">
        <f t="shared" ref="AG56:AH56" si="12">IF(AND(AE56&gt;=0,AE56&lt;=50),0,IF(AND(AE56&gt;50,AE56&lt;76),1,2))</f>
        <v>2</v>
      </c>
      <c r="AH56" s="51">
        <f t="shared" si="12"/>
        <v>0</v>
      </c>
      <c r="AI56" s="59">
        <f t="shared" ref="AI56:AJ56" si="13">IF(AG56&lt;N56,N56-AG56,N56)</f>
        <v>1</v>
      </c>
      <c r="AJ56" s="56">
        <f t="shared" si="13"/>
        <v>3</v>
      </c>
      <c r="AK56" s="51">
        <f t="shared" si="10"/>
        <v>13</v>
      </c>
      <c r="AL56" s="60" t="str">
        <f>VLOOKUP(AI56,'MATRIZ CALIFICACIÓN'!$A$10:$B$24,2,0)</f>
        <v>RARO (1)</v>
      </c>
      <c r="AM56" s="60" t="str">
        <f>HLOOKUP(AJ56,'MATRIZ CALIFICACIÓN'!$D$7:$H$8,2,0)</f>
        <v>MODERADO (3)</v>
      </c>
      <c r="AN56" s="50" t="str">
        <f>VLOOKUP(AK56,'MATRIZ CALIFICACIÓN'!$D$58:$E$82,2,FALSE)</f>
        <v>BAJA</v>
      </c>
      <c r="AO56" s="51" t="str">
        <f>VLOOKUP(AN56,'MATRIZ CALIFICACIÓN'!$G$59:$I$62,2,FALSE)</f>
        <v>* Asumir el riesgo</v>
      </c>
      <c r="AP56" s="53" t="s">
        <v>135</v>
      </c>
      <c r="AQ56" s="61" t="s">
        <v>136</v>
      </c>
      <c r="AR56" s="61" t="s">
        <v>127</v>
      </c>
      <c r="AS56" s="53" t="s">
        <v>128</v>
      </c>
      <c r="AT56" s="67">
        <v>42478</v>
      </c>
      <c r="AU56" s="68" t="s">
        <v>137</v>
      </c>
      <c r="AV56" s="69" t="s">
        <v>138</v>
      </c>
      <c r="AW56" s="120">
        <v>42501</v>
      </c>
      <c r="AX56" s="217" t="s">
        <v>1339</v>
      </c>
      <c r="AY56" s="65"/>
      <c r="AZ56" s="65"/>
      <c r="BA56" s="65"/>
      <c r="BB56" s="65"/>
      <c r="BC56" s="65"/>
      <c r="BD56" s="65"/>
      <c r="BE56" s="65"/>
      <c r="BF56" s="65"/>
      <c r="BG56" s="65"/>
      <c r="BH56" s="65"/>
      <c r="BI56" s="66"/>
      <c r="BJ56" s="66"/>
      <c r="BK56" s="66"/>
      <c r="BL56" s="66"/>
      <c r="BM56" s="66"/>
      <c r="BN56" s="66"/>
      <c r="BO56" s="66"/>
      <c r="BP56" s="66"/>
      <c r="BQ56" s="66"/>
      <c r="BR56" s="66"/>
      <c r="BS56" s="66"/>
      <c r="BT56" s="66"/>
      <c r="BU56" s="66"/>
    </row>
    <row r="57" spans="1:73" ht="409.5">
      <c r="A57" s="50">
        <v>1</v>
      </c>
      <c r="B57" s="51" t="s">
        <v>39</v>
      </c>
      <c r="C57" s="70" t="s">
        <v>139</v>
      </c>
      <c r="D57" s="51" t="s">
        <v>29</v>
      </c>
      <c r="E57" s="52" t="s">
        <v>30</v>
      </c>
      <c r="F57" s="71" t="s">
        <v>120</v>
      </c>
      <c r="G57" s="71" t="s">
        <v>140</v>
      </c>
      <c r="H57" s="72" t="s">
        <v>141</v>
      </c>
      <c r="I57" s="73" t="s">
        <v>142</v>
      </c>
      <c r="J57" s="73" t="s">
        <v>143</v>
      </c>
      <c r="K57" s="71" t="s">
        <v>144</v>
      </c>
      <c r="L57" s="74" t="s">
        <v>41</v>
      </c>
      <c r="M57" s="73" t="s">
        <v>42</v>
      </c>
      <c r="N57" s="54" t="s">
        <v>1338</v>
      </c>
      <c r="O57" s="50" t="s">
        <v>1338</v>
      </c>
      <c r="P57" s="50" t="e">
        <f t="shared" si="0"/>
        <v>#VALUE!</v>
      </c>
      <c r="Q57" s="222" t="s">
        <v>1338</v>
      </c>
      <c r="R57" s="51" t="s">
        <v>1338</v>
      </c>
      <c r="S57" s="74" t="s">
        <v>5</v>
      </c>
      <c r="T57" s="51">
        <f t="shared" si="1"/>
        <v>20</v>
      </c>
      <c r="U57" s="71" t="s">
        <v>145</v>
      </c>
      <c r="V57" s="64" t="s">
        <v>5</v>
      </c>
      <c r="W57" s="53">
        <f t="shared" si="2"/>
        <v>20</v>
      </c>
      <c r="X57" s="64" t="s">
        <v>5</v>
      </c>
      <c r="Y57" s="53">
        <f t="shared" si="3"/>
        <v>20</v>
      </c>
      <c r="Z57" s="64" t="s">
        <v>5</v>
      </c>
      <c r="AA57" s="53">
        <f t="shared" si="4"/>
        <v>40</v>
      </c>
      <c r="AB57" s="53" t="s">
        <v>12</v>
      </c>
      <c r="AC57" s="75">
        <f t="shared" si="5"/>
        <v>0</v>
      </c>
      <c r="AD57" s="58">
        <f t="shared" si="6"/>
        <v>100</v>
      </c>
      <c r="AE57" s="51">
        <f t="shared" ref="AE57:AF57" si="14">IF(SUM(AC57),AVERAGEIF(AC57,"&gt;0",AC57),1)</f>
        <v>1</v>
      </c>
      <c r="AF57" s="51">
        <f t="shared" si="14"/>
        <v>100</v>
      </c>
      <c r="AG57" s="51">
        <f t="shared" ref="AG57:AH57" si="15">IF(AND(AE57&gt;=0,AE57&lt;=50),0,IF(AND(AE57&gt;50,AE57&lt;76),1,2))</f>
        <v>0</v>
      </c>
      <c r="AH57" s="51">
        <f t="shared" si="15"/>
        <v>2</v>
      </c>
      <c r="AI57" s="51" t="e">
        <f t="shared" ref="AI57:AJ57" si="16">IF(AG57&lt;N57,N57-AG57,N57)</f>
        <v>#VALUE!</v>
      </c>
      <c r="AJ57" s="51" t="e">
        <f t="shared" si="16"/>
        <v>#VALUE!</v>
      </c>
      <c r="AK57" s="51" t="e">
        <f t="shared" si="10"/>
        <v>#VALUE!</v>
      </c>
      <c r="AL57" s="76" t="s">
        <v>1338</v>
      </c>
      <c r="AM57" s="76" t="s">
        <v>1338</v>
      </c>
      <c r="AN57" s="50" t="s">
        <v>1338</v>
      </c>
      <c r="AO57" s="51" t="s">
        <v>1338</v>
      </c>
      <c r="AP57" s="77" t="s">
        <v>146</v>
      </c>
      <c r="AQ57" s="77" t="s">
        <v>136</v>
      </c>
      <c r="AR57" s="77" t="s">
        <v>127</v>
      </c>
      <c r="AS57" s="74" t="s">
        <v>147</v>
      </c>
      <c r="AT57" s="78">
        <v>42479</v>
      </c>
      <c r="AU57" s="79" t="s">
        <v>148</v>
      </c>
      <c r="AV57" s="80">
        <v>0.35</v>
      </c>
      <c r="AW57" s="120">
        <v>42501</v>
      </c>
      <c r="AX57" s="217" t="s">
        <v>1339</v>
      </c>
      <c r="AY57" s="81">
        <v>42582</v>
      </c>
      <c r="AZ57" s="65"/>
      <c r="BA57" s="65"/>
      <c r="BB57" s="65"/>
      <c r="BC57" s="65"/>
      <c r="BD57" s="82">
        <v>42674</v>
      </c>
      <c r="BE57" s="65"/>
      <c r="BF57" s="65"/>
      <c r="BG57" s="65"/>
      <c r="BH57" s="65"/>
      <c r="BI57" s="66"/>
      <c r="BJ57" s="66"/>
      <c r="BK57" s="66"/>
      <c r="BL57" s="66"/>
      <c r="BM57" s="66"/>
      <c r="BN57" s="66"/>
      <c r="BO57" s="66"/>
      <c r="BP57" s="66"/>
      <c r="BQ57" s="66"/>
      <c r="BR57" s="66"/>
      <c r="BS57" s="66"/>
      <c r="BT57" s="66"/>
      <c r="BU57" s="66"/>
    </row>
    <row r="58" spans="1:73" ht="218.25" customHeight="1">
      <c r="A58" s="50">
        <v>2</v>
      </c>
      <c r="B58" s="51" t="s">
        <v>39</v>
      </c>
      <c r="C58" s="51" t="s">
        <v>40</v>
      </c>
      <c r="D58" s="51" t="s">
        <v>15</v>
      </c>
      <c r="E58" s="52" t="s">
        <v>23</v>
      </c>
      <c r="F58" s="52" t="s">
        <v>149</v>
      </c>
      <c r="G58" s="51" t="s">
        <v>150</v>
      </c>
      <c r="H58" s="51" t="s">
        <v>151</v>
      </c>
      <c r="I58" s="51" t="s">
        <v>152</v>
      </c>
      <c r="J58" s="51" t="s">
        <v>17</v>
      </c>
      <c r="K58" s="53" t="s">
        <v>153</v>
      </c>
      <c r="L58" s="50" t="s">
        <v>47</v>
      </c>
      <c r="M58" s="50" t="s">
        <v>42</v>
      </c>
      <c r="N58" s="54">
        <f>VLOOKUP(L58,'MATRIZ CALIFICACIÓN'!$B$10:$C$24,2,FALSE)</f>
        <v>5</v>
      </c>
      <c r="O58" s="55">
        <f>HLOOKUP(M58,'MATRIZ CALIFICACIÓN'!$D$8:$H$9,2,FALSE)</f>
        <v>4</v>
      </c>
      <c r="P58" s="50">
        <f t="shared" si="0"/>
        <v>54</v>
      </c>
      <c r="Q58" s="50" t="str">
        <f>VLOOKUP(P58,'MATRIZ CALIFICACIÓN'!$D$58:$E$82,2,FALSE)</f>
        <v>EXTREMA</v>
      </c>
      <c r="R58" s="56" t="str">
        <f>VLOOKUP(Q58,'MATRIZ CALIFICACIÓN'!$G$59:$I$62,2,FALSE)</f>
        <v>* Reducir el riesgo
* Evitar el riesgo
* Compartir o transferir el riesgo</v>
      </c>
      <c r="S58" s="51" t="s">
        <v>5</v>
      </c>
      <c r="T58" s="51">
        <f t="shared" si="1"/>
        <v>20</v>
      </c>
      <c r="U58" s="53" t="s">
        <v>154</v>
      </c>
      <c r="V58" s="53" t="s">
        <v>5</v>
      </c>
      <c r="W58" s="53">
        <f t="shared" si="2"/>
        <v>20</v>
      </c>
      <c r="X58" s="53" t="s">
        <v>5</v>
      </c>
      <c r="Y58" s="53">
        <f t="shared" si="3"/>
        <v>20</v>
      </c>
      <c r="Z58" s="53" t="s">
        <v>5</v>
      </c>
      <c r="AA58" s="53">
        <f t="shared" si="4"/>
        <v>40</v>
      </c>
      <c r="AB58" s="53" t="s">
        <v>11</v>
      </c>
      <c r="AC58" s="57">
        <f t="shared" si="5"/>
        <v>100</v>
      </c>
      <c r="AD58" s="58">
        <f t="shared" si="6"/>
        <v>0</v>
      </c>
      <c r="AE58" s="51">
        <f t="shared" ref="AE58:AF58" si="17">IF(SUM(AC58),AVERAGEIF(AC58,"&gt;0",AC58),1)</f>
        <v>100</v>
      </c>
      <c r="AF58" s="51">
        <f t="shared" si="17"/>
        <v>1</v>
      </c>
      <c r="AG58" s="51">
        <f t="shared" ref="AG58:AH58" si="18">IF(AND(AE58&gt;=0,AE58&lt;=50),0,IF(AND(AE58&gt;50,AE58&lt;76),1,2))</f>
        <v>2</v>
      </c>
      <c r="AH58" s="51">
        <f t="shared" si="18"/>
        <v>0</v>
      </c>
      <c r="AI58" s="59">
        <f t="shared" ref="AI58:AJ58" si="19">IF(AG58&lt;N58,N58-AG58,N58)</f>
        <v>3</v>
      </c>
      <c r="AJ58" s="56">
        <f t="shared" si="19"/>
        <v>4</v>
      </c>
      <c r="AK58" s="51">
        <f>VALUE(CONCATENATE(AI7:AI58,AJ58))</f>
        <v>34</v>
      </c>
      <c r="AL58" s="60" t="str">
        <f>VLOOKUP(AI58,'MATRIZ CALIFICACIÓN'!$A$10:$B$24,2,0)</f>
        <v>POSIBLE (3)</v>
      </c>
      <c r="AM58" s="60" t="str">
        <f>HLOOKUP(AJ58,'MATRIZ CALIFICACIÓN'!$D$7:$H$8,2,0)</f>
        <v>MAYOR (4)</v>
      </c>
      <c r="AN58" s="50" t="str">
        <f>VLOOKUP(AK58,'MATRIZ CALIFICACIÓN'!$D$58:$E$82,2,FALSE)</f>
        <v>ALTA</v>
      </c>
      <c r="AO58" s="51" t="str">
        <f>VLOOKUP(AN58,'MATRIZ CALIFICACIÓN'!$G$59:$I$62,2,FALSE)</f>
        <v>* Reducir el riesgo
* Evitar el riesgo
* Compartir o transferir el riesgo</v>
      </c>
      <c r="AP58" s="53" t="s">
        <v>155</v>
      </c>
      <c r="AQ58" s="61">
        <v>42371</v>
      </c>
      <c r="AR58" s="61" t="s">
        <v>127</v>
      </c>
      <c r="AS58" s="53" t="s">
        <v>128</v>
      </c>
      <c r="AT58" s="67">
        <v>42473</v>
      </c>
      <c r="AU58" s="63" t="s">
        <v>156</v>
      </c>
      <c r="AV58" s="69" t="s">
        <v>157</v>
      </c>
      <c r="AW58" s="120">
        <v>42501</v>
      </c>
      <c r="AX58" s="202" t="s">
        <v>1340</v>
      </c>
      <c r="AY58" s="65"/>
      <c r="AZ58" s="65"/>
      <c r="BA58" s="65"/>
      <c r="BB58" s="65"/>
      <c r="BC58" s="65"/>
      <c r="BD58" s="65"/>
      <c r="BE58" s="65"/>
      <c r="BF58" s="65"/>
      <c r="BG58" s="65"/>
      <c r="BH58" s="65"/>
      <c r="BI58" s="66"/>
      <c r="BJ58" s="66"/>
      <c r="BK58" s="66"/>
      <c r="BL58" s="66"/>
      <c r="BM58" s="66"/>
      <c r="BN58" s="66"/>
      <c r="BO58" s="66"/>
      <c r="BP58" s="66"/>
      <c r="BQ58" s="66"/>
      <c r="BR58" s="66"/>
      <c r="BS58" s="66"/>
      <c r="BT58" s="66"/>
      <c r="BU58" s="66"/>
    </row>
    <row r="59" spans="1:73" ht="81">
      <c r="A59" s="50">
        <v>2</v>
      </c>
      <c r="B59" s="51" t="s">
        <v>39</v>
      </c>
      <c r="C59" s="51" t="s">
        <v>40</v>
      </c>
      <c r="D59" s="51" t="s">
        <v>15</v>
      </c>
      <c r="E59" s="52" t="s">
        <v>23</v>
      </c>
      <c r="F59" s="52" t="s">
        <v>149</v>
      </c>
      <c r="G59" s="83" t="s">
        <v>158</v>
      </c>
      <c r="H59" s="83" t="s">
        <v>159</v>
      </c>
      <c r="I59" s="83" t="s">
        <v>160</v>
      </c>
      <c r="J59" s="51" t="s">
        <v>17</v>
      </c>
      <c r="K59" s="53" t="s">
        <v>161</v>
      </c>
      <c r="L59" s="50" t="s">
        <v>27</v>
      </c>
      <c r="M59" s="50" t="s">
        <v>28</v>
      </c>
      <c r="N59" s="54">
        <f>VLOOKUP(L59,'MATRIZ CALIFICACIÓN'!$B$10:$C$24,2,FALSE)</f>
        <v>2</v>
      </c>
      <c r="O59" s="55">
        <f>HLOOKUP(M59,'MATRIZ CALIFICACIÓN'!$D$8:$H$9,2,FALSE)</f>
        <v>2</v>
      </c>
      <c r="P59" s="50">
        <f t="shared" si="0"/>
        <v>22</v>
      </c>
      <c r="Q59" s="50" t="str">
        <f>VLOOKUP(P59,'MATRIZ CALIFICACIÓN'!$D$58:$E$82,2,FALSE)</f>
        <v>MODERADA</v>
      </c>
      <c r="R59" s="56" t="str">
        <f>VLOOKUP(Q59,'MATRIZ CALIFICACIÓN'!$G$59:$I$62,2,FALSE)</f>
        <v>* Asumir el riesgo
* Reducir el riesgo</v>
      </c>
      <c r="S59" s="51" t="s">
        <v>5</v>
      </c>
      <c r="T59" s="51">
        <f t="shared" si="1"/>
        <v>20</v>
      </c>
      <c r="U59" s="53" t="s">
        <v>162</v>
      </c>
      <c r="V59" s="53" t="s">
        <v>5</v>
      </c>
      <c r="W59" s="53">
        <f t="shared" si="2"/>
        <v>20</v>
      </c>
      <c r="X59" s="53" t="s">
        <v>5</v>
      </c>
      <c r="Y59" s="53">
        <f t="shared" si="3"/>
        <v>20</v>
      </c>
      <c r="Z59" s="53" t="s">
        <v>5</v>
      </c>
      <c r="AA59" s="53">
        <f t="shared" si="4"/>
        <v>40</v>
      </c>
      <c r="AB59" s="53" t="s">
        <v>11</v>
      </c>
      <c r="AC59" s="57">
        <f t="shared" si="5"/>
        <v>100</v>
      </c>
      <c r="AD59" s="58">
        <f t="shared" si="6"/>
        <v>0</v>
      </c>
      <c r="AE59" s="51">
        <f t="shared" ref="AE59:AF59" si="20">IF(SUM(AC59),AVERAGEIF(AC59,"&gt;0",AC59),1)</f>
        <v>100</v>
      </c>
      <c r="AF59" s="51">
        <f t="shared" si="20"/>
        <v>1</v>
      </c>
      <c r="AG59" s="51">
        <f t="shared" ref="AG59:AH59" si="21">IF(AND(AE59&gt;=0,AE59&lt;=50),0,IF(AND(AE59&gt;50,AE59&lt;76),1,2))</f>
        <v>2</v>
      </c>
      <c r="AH59" s="51">
        <f t="shared" si="21"/>
        <v>0</v>
      </c>
      <c r="AI59" s="59">
        <f t="shared" ref="AI59:AJ59" si="22">IF(AG59&lt;N59,N59-AG59,N59)</f>
        <v>2</v>
      </c>
      <c r="AJ59" s="56">
        <f t="shared" si="22"/>
        <v>2</v>
      </c>
      <c r="AK59" s="51">
        <f t="shared" ref="AK59:AK61" si="23">VALUE(CONCATENATE(AI7:AI59,AJ59))</f>
        <v>22</v>
      </c>
      <c r="AL59" s="60" t="str">
        <f>VLOOKUP(AI59,'MATRIZ CALIFICACIÓN'!$A$10:$B$24,2,0)</f>
        <v>IMPROBABLE (2)</v>
      </c>
      <c r="AM59" s="60" t="str">
        <f>HLOOKUP(AJ59,'MATRIZ CALIFICACIÓN'!$D$7:$H$8,2,0)</f>
        <v>MENOR (2)</v>
      </c>
      <c r="AN59" s="50" t="str">
        <f>VLOOKUP(AK59,'MATRIZ CALIFICACIÓN'!$D$58:$E$82,2,FALSE)</f>
        <v>MODERADA</v>
      </c>
      <c r="AO59" s="51" t="str">
        <f>VLOOKUP(AN59,'MATRIZ CALIFICACIÓN'!$G$59:$I$62,2,FALSE)</f>
        <v>* Asumir el riesgo
* Reducir el riesgo</v>
      </c>
      <c r="AP59" s="53" t="s">
        <v>163</v>
      </c>
      <c r="AQ59" s="61" t="s">
        <v>136</v>
      </c>
      <c r="AR59" s="61" t="s">
        <v>127</v>
      </c>
      <c r="AS59" s="53" t="s">
        <v>128</v>
      </c>
      <c r="AT59" s="67">
        <v>42479</v>
      </c>
      <c r="AU59" s="79" t="s">
        <v>164</v>
      </c>
      <c r="AV59" s="80">
        <v>0.33</v>
      </c>
      <c r="AW59" s="120">
        <v>42501</v>
      </c>
      <c r="AX59" s="217" t="s">
        <v>1339</v>
      </c>
      <c r="AY59" s="65"/>
      <c r="AZ59" s="65"/>
      <c r="BA59" s="65"/>
      <c r="BB59" s="65"/>
      <c r="BC59" s="65"/>
      <c r="BD59" s="65"/>
      <c r="BE59" s="65"/>
      <c r="BF59" s="65"/>
      <c r="BG59" s="65"/>
      <c r="BH59" s="65"/>
      <c r="BI59" s="66"/>
      <c r="BJ59" s="66"/>
      <c r="BK59" s="66"/>
      <c r="BL59" s="66"/>
      <c r="BM59" s="66"/>
      <c r="BN59" s="66"/>
      <c r="BO59" s="66"/>
      <c r="BP59" s="66"/>
      <c r="BQ59" s="66"/>
      <c r="BR59" s="66"/>
      <c r="BS59" s="66"/>
      <c r="BT59" s="66"/>
      <c r="BU59" s="66"/>
    </row>
    <row r="60" spans="1:73" ht="81">
      <c r="A60" s="50">
        <v>3</v>
      </c>
      <c r="B60" s="51" t="s">
        <v>39</v>
      </c>
      <c r="C60" s="51" t="s">
        <v>40</v>
      </c>
      <c r="D60" s="51" t="s">
        <v>22</v>
      </c>
      <c r="E60" s="52" t="s">
        <v>30</v>
      </c>
      <c r="F60" s="51" t="s">
        <v>165</v>
      </c>
      <c r="G60" s="51" t="s">
        <v>166</v>
      </c>
      <c r="H60" s="52" t="s">
        <v>167</v>
      </c>
      <c r="I60" s="51" t="s">
        <v>168</v>
      </c>
      <c r="J60" s="51" t="s">
        <v>17</v>
      </c>
      <c r="K60" s="53" t="s">
        <v>169</v>
      </c>
      <c r="L60" s="50" t="s">
        <v>34</v>
      </c>
      <c r="M60" s="50" t="s">
        <v>28</v>
      </c>
      <c r="N60" s="54">
        <f>VLOOKUP(L60,'MATRIZ CALIFICACIÓN'!$B$10:$C$24,2,FALSE)</f>
        <v>3</v>
      </c>
      <c r="O60" s="55">
        <f>HLOOKUP(M60,'MATRIZ CALIFICACIÓN'!$D$8:$H$9,2,FALSE)</f>
        <v>2</v>
      </c>
      <c r="P60" s="50">
        <f t="shared" si="0"/>
        <v>32</v>
      </c>
      <c r="Q60" s="50" t="str">
        <f>VLOOKUP(P60,'MATRIZ CALIFICACIÓN'!$D$58:$E$82,2,FALSE)</f>
        <v>MODERADA</v>
      </c>
      <c r="R60" s="56" t="str">
        <f>VLOOKUP(Q60,'MATRIZ CALIFICACIÓN'!$G$59:$I$62,2,FALSE)</f>
        <v>* Asumir el riesgo
* Reducir el riesgo</v>
      </c>
      <c r="S60" s="51" t="s">
        <v>5</v>
      </c>
      <c r="T60" s="51">
        <f t="shared" si="1"/>
        <v>20</v>
      </c>
      <c r="U60" s="53" t="s">
        <v>125</v>
      </c>
      <c r="V60" s="53" t="s">
        <v>5</v>
      </c>
      <c r="W60" s="53">
        <f t="shared" si="2"/>
        <v>20</v>
      </c>
      <c r="X60" s="53" t="s">
        <v>5</v>
      </c>
      <c r="Y60" s="53">
        <f t="shared" si="3"/>
        <v>20</v>
      </c>
      <c r="Z60" s="53" t="s">
        <v>5</v>
      </c>
      <c r="AA60" s="53">
        <f t="shared" si="4"/>
        <v>40</v>
      </c>
      <c r="AB60" s="53" t="s">
        <v>11</v>
      </c>
      <c r="AC60" s="57">
        <f t="shared" si="5"/>
        <v>100</v>
      </c>
      <c r="AD60" s="58">
        <f t="shared" si="6"/>
        <v>0</v>
      </c>
      <c r="AE60" s="51">
        <f t="shared" ref="AE60:AF60" si="24">IF(SUM(AC60),AVERAGEIF(AC60,"&gt;0",AC60),1)</f>
        <v>100</v>
      </c>
      <c r="AF60" s="51">
        <f t="shared" si="24"/>
        <v>1</v>
      </c>
      <c r="AG60" s="51">
        <f t="shared" ref="AG60:AH60" si="25">IF(AND(AE60&gt;=0,AE60&lt;=50),0,IF(AND(AE60&gt;50,AE60&lt;76),1,2))</f>
        <v>2</v>
      </c>
      <c r="AH60" s="51">
        <f t="shared" si="25"/>
        <v>0</v>
      </c>
      <c r="AI60" s="59">
        <f t="shared" ref="AI60:AJ60" si="26">IF(AG60&lt;N60,N60-AG60,N60)</f>
        <v>1</v>
      </c>
      <c r="AJ60" s="56">
        <f t="shared" si="26"/>
        <v>2</v>
      </c>
      <c r="AK60" s="51">
        <f t="shared" si="23"/>
        <v>12</v>
      </c>
      <c r="AL60" s="60" t="str">
        <f>VLOOKUP(AI60,'MATRIZ CALIFICACIÓN'!$A$10:$B$24,2,0)</f>
        <v>RARO (1)</v>
      </c>
      <c r="AM60" s="60" t="str">
        <f>HLOOKUP(AJ60,'MATRIZ CALIFICACIÓN'!$D$7:$H$8,2,0)</f>
        <v>MENOR (2)</v>
      </c>
      <c r="AN60" s="50" t="str">
        <f>VLOOKUP(AK60,'MATRIZ CALIFICACIÓN'!$D$58:$E$82,2,FALSE)</f>
        <v>BAJA</v>
      </c>
      <c r="AO60" s="51" t="str">
        <f>VLOOKUP(AN60,'MATRIZ CALIFICACIÓN'!$G$59:$I$62,2,FALSE)</f>
        <v>* Asumir el riesgo</v>
      </c>
      <c r="AP60" s="53" t="s">
        <v>170</v>
      </c>
      <c r="AQ60" s="61" t="s">
        <v>136</v>
      </c>
      <c r="AR60" s="61" t="s">
        <v>127</v>
      </c>
      <c r="AS60" s="53" t="s">
        <v>128</v>
      </c>
      <c r="AT60" s="67">
        <v>42479</v>
      </c>
      <c r="AU60" s="79" t="s">
        <v>171</v>
      </c>
      <c r="AV60" s="80">
        <v>0.35</v>
      </c>
      <c r="AW60" s="120">
        <v>42501</v>
      </c>
      <c r="AX60" s="217" t="s">
        <v>1339</v>
      </c>
      <c r="AY60" s="65"/>
      <c r="AZ60" s="65"/>
      <c r="BA60" s="65"/>
      <c r="BB60" s="65"/>
      <c r="BC60" s="65"/>
      <c r="BD60" s="65"/>
      <c r="BE60" s="65"/>
      <c r="BF60" s="65"/>
      <c r="BG60" s="65"/>
      <c r="BH60" s="65"/>
      <c r="BI60" s="66"/>
      <c r="BJ60" s="66"/>
      <c r="BK60" s="66"/>
      <c r="BL60" s="66"/>
      <c r="BM60" s="66"/>
      <c r="BN60" s="66"/>
      <c r="BO60" s="66"/>
      <c r="BP60" s="66"/>
      <c r="BQ60" s="66"/>
      <c r="BR60" s="66"/>
      <c r="BS60" s="66"/>
      <c r="BT60" s="66"/>
      <c r="BU60" s="66"/>
    </row>
    <row r="61" spans="1:73" ht="87">
      <c r="A61" s="50">
        <v>3</v>
      </c>
      <c r="B61" s="51" t="s">
        <v>39</v>
      </c>
      <c r="C61" s="51" t="s">
        <v>40</v>
      </c>
      <c r="D61" s="51" t="s">
        <v>36</v>
      </c>
      <c r="E61" s="52" t="s">
        <v>30</v>
      </c>
      <c r="F61" s="51" t="s">
        <v>165</v>
      </c>
      <c r="G61" s="51" t="s">
        <v>172</v>
      </c>
      <c r="H61" s="51" t="s">
        <v>173</v>
      </c>
      <c r="I61" s="51" t="s">
        <v>174</v>
      </c>
      <c r="J61" s="51" t="s">
        <v>17</v>
      </c>
      <c r="K61" s="53" t="s">
        <v>175</v>
      </c>
      <c r="L61" s="50" t="s">
        <v>20</v>
      </c>
      <c r="M61" s="50" t="s">
        <v>42</v>
      </c>
      <c r="N61" s="54">
        <f>VLOOKUP(L61,'MATRIZ CALIFICACIÓN'!$B$10:$C$24,2,FALSE)</f>
        <v>1</v>
      </c>
      <c r="O61" s="55">
        <f>HLOOKUP(M61,'MATRIZ CALIFICACIÓN'!$D$8:$H$9,2,FALSE)</f>
        <v>4</v>
      </c>
      <c r="P61" s="50">
        <f t="shared" si="0"/>
        <v>14</v>
      </c>
      <c r="Q61" s="50" t="str">
        <f>VLOOKUP(P61,'MATRIZ CALIFICACIÓN'!$D$58:$E$82,2,FALSE)</f>
        <v>MODERADA</v>
      </c>
      <c r="R61" s="56" t="str">
        <f>VLOOKUP(Q61,'MATRIZ CALIFICACIÓN'!$G$59:$I$62,2,FALSE)</f>
        <v>* Asumir el riesgo
* Reducir el riesgo</v>
      </c>
      <c r="S61" s="51" t="s">
        <v>5</v>
      </c>
      <c r="T61" s="51">
        <f t="shared" si="1"/>
        <v>20</v>
      </c>
      <c r="U61" s="53" t="s">
        <v>176</v>
      </c>
      <c r="V61" s="53" t="s">
        <v>5</v>
      </c>
      <c r="W61" s="53">
        <f t="shared" si="2"/>
        <v>20</v>
      </c>
      <c r="X61" s="53" t="s">
        <v>5</v>
      </c>
      <c r="Y61" s="53">
        <f t="shared" si="3"/>
        <v>20</v>
      </c>
      <c r="Z61" s="53" t="s">
        <v>5</v>
      </c>
      <c r="AA61" s="53">
        <f t="shared" si="4"/>
        <v>40</v>
      </c>
      <c r="AB61" s="53" t="s">
        <v>11</v>
      </c>
      <c r="AC61" s="57">
        <f t="shared" si="5"/>
        <v>100</v>
      </c>
      <c r="AD61" s="58">
        <f t="shared" si="6"/>
        <v>0</v>
      </c>
      <c r="AE61" s="51">
        <f t="shared" ref="AE61:AF61" si="27">IF(SUM(AC61),AVERAGEIF(AC61,"&gt;0",AC61),1)</f>
        <v>100</v>
      </c>
      <c r="AF61" s="51">
        <f t="shared" si="27"/>
        <v>1</v>
      </c>
      <c r="AG61" s="51">
        <f t="shared" ref="AG61:AH61" si="28">IF(AND(AE61&gt;=0,AE61&lt;=50),0,IF(AND(AE61&gt;50,AE61&lt;76),1,2))</f>
        <v>2</v>
      </c>
      <c r="AH61" s="51">
        <f t="shared" si="28"/>
        <v>0</v>
      </c>
      <c r="AI61" s="59">
        <f t="shared" ref="AI61:AJ61" si="29">IF(AG61&lt;N61,N61-AG61,N61)</f>
        <v>1</v>
      </c>
      <c r="AJ61" s="56">
        <f t="shared" si="29"/>
        <v>4</v>
      </c>
      <c r="AK61" s="51">
        <f t="shared" si="23"/>
        <v>14</v>
      </c>
      <c r="AL61" s="60" t="str">
        <f>VLOOKUP(AI61,'MATRIZ CALIFICACIÓN'!$A$10:$B$24,2,0)</f>
        <v>RARO (1)</v>
      </c>
      <c r="AM61" s="60" t="str">
        <f>HLOOKUP(AJ61,'MATRIZ CALIFICACIÓN'!$D$7:$H$8,2,0)</f>
        <v>MAYOR (4)</v>
      </c>
      <c r="AN61" s="50" t="str">
        <f>VLOOKUP(AK61,'MATRIZ CALIFICACIÓN'!$D$58:$E$82,2,FALSE)</f>
        <v>MODERADA</v>
      </c>
      <c r="AO61" s="51" t="str">
        <f>VLOOKUP(AN61,'MATRIZ CALIFICACIÓN'!$G$59:$I$62,2,FALSE)</f>
        <v>* Asumir el riesgo
* Reducir el riesgo</v>
      </c>
      <c r="AP61" s="53" t="s">
        <v>177</v>
      </c>
      <c r="AQ61" s="61" t="s">
        <v>136</v>
      </c>
      <c r="AR61" s="61" t="s">
        <v>127</v>
      </c>
      <c r="AS61" s="53" t="s">
        <v>128</v>
      </c>
      <c r="AT61" s="67">
        <v>42473</v>
      </c>
      <c r="AU61" s="68" t="s">
        <v>178</v>
      </c>
      <c r="AV61" s="80">
        <v>0.25</v>
      </c>
      <c r="AW61" s="120">
        <v>42501</v>
      </c>
      <c r="AX61" s="217" t="s">
        <v>1339</v>
      </c>
      <c r="AY61" s="65"/>
      <c r="AZ61" s="65"/>
      <c r="BA61" s="65"/>
      <c r="BB61" s="65"/>
      <c r="BC61" s="65"/>
      <c r="BD61" s="65"/>
      <c r="BE61" s="65"/>
      <c r="BF61" s="65"/>
      <c r="BG61" s="65"/>
      <c r="BH61" s="65"/>
      <c r="BI61" s="66"/>
      <c r="BJ61" s="66"/>
      <c r="BK61" s="66"/>
      <c r="BL61" s="66"/>
      <c r="BM61" s="66"/>
      <c r="BN61" s="66"/>
      <c r="BO61" s="66"/>
      <c r="BP61" s="66"/>
      <c r="BQ61" s="66"/>
      <c r="BR61" s="66"/>
      <c r="BS61" s="66"/>
      <c r="BT61" s="66"/>
      <c r="BU61" s="66"/>
    </row>
    <row r="62" spans="1:73" ht="272.25" customHeight="1">
      <c r="A62" s="50">
        <v>4</v>
      </c>
      <c r="B62" s="51" t="s">
        <v>45</v>
      </c>
      <c r="C62" s="51" t="s">
        <v>46</v>
      </c>
      <c r="D62" s="51" t="s">
        <v>15</v>
      </c>
      <c r="E62" s="52" t="s">
        <v>30</v>
      </c>
      <c r="F62" s="51" t="s">
        <v>179</v>
      </c>
      <c r="G62" s="51" t="s">
        <v>180</v>
      </c>
      <c r="H62" s="51" t="s">
        <v>181</v>
      </c>
      <c r="I62" s="51" t="s">
        <v>182</v>
      </c>
      <c r="J62" s="51" t="s">
        <v>17</v>
      </c>
      <c r="K62" s="53" t="s">
        <v>183</v>
      </c>
      <c r="L62" s="50" t="s">
        <v>41</v>
      </c>
      <c r="M62" s="50" t="s">
        <v>35</v>
      </c>
      <c r="N62" s="54">
        <f>VLOOKUP(L62,'MATRIZ CALIFICACIÓN'!$B$10:$C$24,2,FALSE)</f>
        <v>4</v>
      </c>
      <c r="O62" s="55">
        <f>HLOOKUP(M62,'MATRIZ CALIFICACIÓN'!$D$8:$H$9,2,FALSE)</f>
        <v>3</v>
      </c>
      <c r="P62" s="50">
        <f t="shared" si="0"/>
        <v>43</v>
      </c>
      <c r="Q62" s="55" t="str">
        <f>VLOOKUP(P62,'MATRIZ CALIFICACIÓN'!$D$58:$E$82,2,FALSE)</f>
        <v>ALTA</v>
      </c>
      <c r="R62" s="56" t="str">
        <f>VLOOKUP(Q62,'MATRIZ CALIFICACIÓN'!$G$59:$I$62,2,FALSE)</f>
        <v>* Reducir el riesgo
* Evitar el riesgo
* Compartir o transferir el riesgo</v>
      </c>
      <c r="S62" s="51" t="s">
        <v>5</v>
      </c>
      <c r="T62" s="51">
        <f t="shared" si="1"/>
        <v>20</v>
      </c>
      <c r="U62" s="53" t="s">
        <v>184</v>
      </c>
      <c r="V62" s="53" t="s">
        <v>5</v>
      </c>
      <c r="W62" s="53">
        <f t="shared" si="2"/>
        <v>20</v>
      </c>
      <c r="X62" s="53" t="s">
        <v>5</v>
      </c>
      <c r="Y62" s="53">
        <f t="shared" si="3"/>
        <v>20</v>
      </c>
      <c r="Z62" s="53" t="s">
        <v>5</v>
      </c>
      <c r="AA62" s="53">
        <f t="shared" si="4"/>
        <v>40</v>
      </c>
      <c r="AB62" s="53" t="s">
        <v>12</v>
      </c>
      <c r="AC62" s="75">
        <f t="shared" si="5"/>
        <v>0</v>
      </c>
      <c r="AD62" s="58">
        <f t="shared" si="6"/>
        <v>100</v>
      </c>
      <c r="AE62" s="51">
        <f t="shared" ref="AE62:AF62" si="30">IF(SUM(AC62),AVERAGEIF(AC62,"&gt;0",AC62),1)</f>
        <v>1</v>
      </c>
      <c r="AF62" s="51">
        <f t="shared" si="30"/>
        <v>100</v>
      </c>
      <c r="AG62" s="51">
        <f t="shared" ref="AG62:AH62" si="31">IF(AND(AE62&gt;=0,AE62&lt;=50),0,IF(AND(AE62&gt;50,AE62&lt;76),1,2))</f>
        <v>0</v>
      </c>
      <c r="AH62" s="51">
        <f t="shared" si="31"/>
        <v>2</v>
      </c>
      <c r="AI62" s="59">
        <f t="shared" ref="AI62:AJ62" si="32">IF(AG62&lt;N62,N62-AG62,N62)</f>
        <v>4</v>
      </c>
      <c r="AJ62" s="56">
        <f t="shared" si="32"/>
        <v>1</v>
      </c>
      <c r="AK62" s="51">
        <f>VALUE(CONCATENATE(AI9:AI62,AJ62))</f>
        <v>41</v>
      </c>
      <c r="AL62" s="60" t="str">
        <f>VLOOKUP(AI62,'MATRIZ CALIFICACIÓN'!$A$10:$B$24,2,0)</f>
        <v>PROBABLE (4)</v>
      </c>
      <c r="AM62" s="60" t="str">
        <f>HLOOKUP(AJ62,'MATRIZ CALIFICACIÓN'!$D$7:$H$8,2,0)</f>
        <v>INSIGNIFICANTE (1)</v>
      </c>
      <c r="AN62" s="50" t="str">
        <f>VLOOKUP(AK62,'MATRIZ CALIFICACIÓN'!$D$58:$E$82,2,FALSE)</f>
        <v>MODERADA</v>
      </c>
      <c r="AO62" s="51" t="str">
        <f>VLOOKUP(AN62,'MATRIZ CALIFICACIÓN'!$G$59:$I$62,2,FALSE)</f>
        <v>* Asumir el riesgo
* Reducir el riesgo</v>
      </c>
      <c r="AP62" s="53" t="s">
        <v>185</v>
      </c>
      <c r="AQ62" s="61" t="s">
        <v>136</v>
      </c>
      <c r="AR62" s="61" t="s">
        <v>127</v>
      </c>
      <c r="AS62" s="53" t="s">
        <v>128</v>
      </c>
      <c r="AT62" s="67">
        <v>42473</v>
      </c>
      <c r="AU62" s="79" t="s">
        <v>186</v>
      </c>
      <c r="AV62" s="69" t="s">
        <v>187</v>
      </c>
      <c r="AW62" s="120">
        <v>42501</v>
      </c>
      <c r="AX62" s="217" t="s">
        <v>1339</v>
      </c>
      <c r="AY62" s="65"/>
      <c r="AZ62" s="65"/>
      <c r="BA62" s="65"/>
      <c r="BB62" s="65"/>
      <c r="BC62" s="65"/>
      <c r="BD62" s="65"/>
      <c r="BE62" s="65"/>
      <c r="BF62" s="65"/>
      <c r="BG62" s="65"/>
      <c r="BH62" s="65"/>
      <c r="BI62" s="66"/>
      <c r="BJ62" s="66"/>
      <c r="BK62" s="66"/>
      <c r="BL62" s="66"/>
      <c r="BM62" s="66"/>
      <c r="BN62" s="66"/>
      <c r="BO62" s="66"/>
      <c r="BP62" s="66"/>
      <c r="BQ62" s="66"/>
      <c r="BR62" s="66"/>
      <c r="BS62" s="66"/>
      <c r="BT62" s="66"/>
      <c r="BU62" s="66"/>
    </row>
    <row r="63" spans="1:73" ht="145.5" customHeight="1">
      <c r="A63" s="50">
        <v>5</v>
      </c>
      <c r="B63" s="51" t="s">
        <v>39</v>
      </c>
      <c r="C63" s="51" t="s">
        <v>40</v>
      </c>
      <c r="D63" s="51" t="s">
        <v>22</v>
      </c>
      <c r="E63" s="52" t="s">
        <v>30</v>
      </c>
      <c r="F63" s="83" t="s">
        <v>188</v>
      </c>
      <c r="G63" s="71" t="s">
        <v>189</v>
      </c>
      <c r="H63" s="51" t="s">
        <v>190</v>
      </c>
      <c r="I63" s="51" t="s">
        <v>191</v>
      </c>
      <c r="J63" s="51" t="s">
        <v>17</v>
      </c>
      <c r="K63" s="53" t="s">
        <v>153</v>
      </c>
      <c r="L63" s="50" t="s">
        <v>34</v>
      </c>
      <c r="M63" s="50" t="s">
        <v>42</v>
      </c>
      <c r="N63" s="54">
        <f>VLOOKUP(L63,'MATRIZ CALIFICACIÓN'!$B$10:$C$24,2,FALSE)</f>
        <v>3</v>
      </c>
      <c r="O63" s="55">
        <f>HLOOKUP(M63,'MATRIZ CALIFICACIÓN'!$D$8:$H$9,2,FALSE)</f>
        <v>4</v>
      </c>
      <c r="P63" s="50">
        <f t="shared" si="0"/>
        <v>34</v>
      </c>
      <c r="Q63" s="55" t="str">
        <f>VLOOKUP(P63,'MATRIZ CALIFICACIÓN'!$D$58:$E$82,2,FALSE)</f>
        <v>ALTA</v>
      </c>
      <c r="R63" s="56" t="str">
        <f>VLOOKUP(Q63,'MATRIZ CALIFICACIÓN'!$G$59:$I$62,2,FALSE)</f>
        <v>* Reducir el riesgo
* Evitar el riesgo
* Compartir o transferir el riesgo</v>
      </c>
      <c r="S63" s="51" t="s">
        <v>5</v>
      </c>
      <c r="T63" s="51">
        <f t="shared" si="1"/>
        <v>20</v>
      </c>
      <c r="U63" s="53" t="s">
        <v>192</v>
      </c>
      <c r="V63" s="53" t="s">
        <v>5</v>
      </c>
      <c r="W63" s="53">
        <f t="shared" si="2"/>
        <v>20</v>
      </c>
      <c r="X63" s="53" t="s">
        <v>5</v>
      </c>
      <c r="Y63" s="53">
        <f t="shared" si="3"/>
        <v>20</v>
      </c>
      <c r="Z63" s="53" t="s">
        <v>5</v>
      </c>
      <c r="AA63" s="53">
        <f t="shared" si="4"/>
        <v>40</v>
      </c>
      <c r="AB63" s="53" t="s">
        <v>11</v>
      </c>
      <c r="AC63" s="57">
        <f t="shared" si="5"/>
        <v>100</v>
      </c>
      <c r="AD63" s="58">
        <f t="shared" si="6"/>
        <v>0</v>
      </c>
      <c r="AE63" s="51">
        <f t="shared" ref="AE63:AF63" si="33">IF(SUM(AC63),AVERAGEIF(AC63,"&gt;0",AC63),1)</f>
        <v>100</v>
      </c>
      <c r="AF63" s="51">
        <f t="shared" si="33"/>
        <v>1</v>
      </c>
      <c r="AG63" s="51">
        <f t="shared" ref="AG63:AH63" si="34">IF(AND(AE63&gt;=0,AE63&lt;=50),0,IF(AND(AE63&gt;50,AE63&lt;76),1,2))</f>
        <v>2</v>
      </c>
      <c r="AH63" s="51">
        <f t="shared" si="34"/>
        <v>0</v>
      </c>
      <c r="AI63" s="59">
        <f t="shared" ref="AI63:AJ63" si="35">IF(AG63&lt;N63,N63-AG63,N63)</f>
        <v>1</v>
      </c>
      <c r="AJ63" s="56">
        <f t="shared" si="35"/>
        <v>4</v>
      </c>
      <c r="AK63" s="51">
        <f t="shared" ref="AK63:AK65" si="36">VALUE(CONCATENATE(AI7:AI63,AJ63))</f>
        <v>14</v>
      </c>
      <c r="AL63" s="60" t="str">
        <f>VLOOKUP(AI63,'MATRIZ CALIFICACIÓN'!$A$10:$B$24,2,0)</f>
        <v>RARO (1)</v>
      </c>
      <c r="AM63" s="60" t="str">
        <f>HLOOKUP(AJ63,'MATRIZ CALIFICACIÓN'!$D$7:$H$8,2,0)</f>
        <v>MAYOR (4)</v>
      </c>
      <c r="AN63" s="50" t="str">
        <f>VLOOKUP(AK63,'MATRIZ CALIFICACIÓN'!$D$58:$E$82,2,FALSE)</f>
        <v>MODERADA</v>
      </c>
      <c r="AO63" s="51" t="str">
        <f>VLOOKUP(AN63,'MATRIZ CALIFICACIÓN'!$G$59:$I$62,2,FALSE)</f>
        <v>* Asumir el riesgo
* Reducir el riesgo</v>
      </c>
      <c r="AP63" s="53" t="s">
        <v>193</v>
      </c>
      <c r="AQ63" s="61" t="s">
        <v>136</v>
      </c>
      <c r="AR63" s="61" t="s">
        <v>127</v>
      </c>
      <c r="AS63" s="53" t="s">
        <v>128</v>
      </c>
      <c r="AT63" s="67">
        <v>42473</v>
      </c>
      <c r="AU63" s="68" t="s">
        <v>194</v>
      </c>
      <c r="AV63" s="69" t="s">
        <v>195</v>
      </c>
      <c r="AW63" s="120">
        <v>42501</v>
      </c>
      <c r="AX63" s="217" t="s">
        <v>1339</v>
      </c>
      <c r="AY63" s="65"/>
      <c r="AZ63" s="65"/>
      <c r="BA63" s="65"/>
      <c r="BB63" s="65"/>
      <c r="BC63" s="65"/>
      <c r="BD63" s="65"/>
      <c r="BE63" s="65"/>
      <c r="BF63" s="65"/>
      <c r="BG63" s="65"/>
      <c r="BH63" s="65"/>
      <c r="BI63" s="66"/>
      <c r="BJ63" s="66"/>
      <c r="BK63" s="66"/>
      <c r="BL63" s="66"/>
      <c r="BM63" s="66"/>
      <c r="BN63" s="66"/>
      <c r="BO63" s="66"/>
      <c r="BP63" s="66"/>
      <c r="BQ63" s="66"/>
      <c r="BR63" s="66"/>
      <c r="BS63" s="66"/>
      <c r="BT63" s="66"/>
      <c r="BU63" s="66"/>
    </row>
    <row r="64" spans="1:73" ht="108">
      <c r="A64" s="50">
        <v>5</v>
      </c>
      <c r="B64" s="51" t="s">
        <v>39</v>
      </c>
      <c r="C64" s="51" t="s">
        <v>40</v>
      </c>
      <c r="D64" s="51" t="s">
        <v>15</v>
      </c>
      <c r="E64" s="52" t="s">
        <v>30</v>
      </c>
      <c r="F64" s="83" t="s">
        <v>188</v>
      </c>
      <c r="G64" s="83" t="s">
        <v>196</v>
      </c>
      <c r="H64" s="51" t="s">
        <v>197</v>
      </c>
      <c r="I64" s="51" t="s">
        <v>198</v>
      </c>
      <c r="J64" s="51" t="s">
        <v>17</v>
      </c>
      <c r="K64" s="53" t="s">
        <v>161</v>
      </c>
      <c r="L64" s="50" t="s">
        <v>27</v>
      </c>
      <c r="M64" s="50" t="s">
        <v>35</v>
      </c>
      <c r="N64" s="54">
        <f>VLOOKUP(L64,'MATRIZ CALIFICACIÓN'!$B$10:$C$24,2,FALSE)</f>
        <v>2</v>
      </c>
      <c r="O64" s="55">
        <f>HLOOKUP(M64,'MATRIZ CALIFICACIÓN'!$D$8:$H$9,2,FALSE)</f>
        <v>3</v>
      </c>
      <c r="P64" s="50">
        <f t="shared" si="0"/>
        <v>23</v>
      </c>
      <c r="Q64" s="50" t="str">
        <f>VLOOKUP(P64,'MATRIZ CALIFICACIÓN'!$D$58:$E$82,2,FALSE)</f>
        <v>MODERADA</v>
      </c>
      <c r="R64" s="56" t="str">
        <f>VLOOKUP(Q64,'MATRIZ CALIFICACIÓN'!$G$59:$I$62,2,FALSE)</f>
        <v>* Asumir el riesgo
* Reducir el riesgo</v>
      </c>
      <c r="S64" s="51" t="s">
        <v>5</v>
      </c>
      <c r="T64" s="51">
        <f t="shared" si="1"/>
        <v>20</v>
      </c>
      <c r="U64" s="53" t="s">
        <v>199</v>
      </c>
      <c r="V64" s="53" t="s">
        <v>5</v>
      </c>
      <c r="W64" s="53">
        <f t="shared" si="2"/>
        <v>20</v>
      </c>
      <c r="X64" s="53" t="s">
        <v>5</v>
      </c>
      <c r="Y64" s="53">
        <f t="shared" si="3"/>
        <v>20</v>
      </c>
      <c r="Z64" s="53" t="s">
        <v>5</v>
      </c>
      <c r="AA64" s="53">
        <f t="shared" si="4"/>
        <v>40</v>
      </c>
      <c r="AB64" s="53" t="s">
        <v>11</v>
      </c>
      <c r="AC64" s="57">
        <f t="shared" si="5"/>
        <v>100</v>
      </c>
      <c r="AD64" s="58">
        <f t="shared" si="6"/>
        <v>0</v>
      </c>
      <c r="AE64" s="51">
        <f t="shared" ref="AE64:AF64" si="37">IF(SUM(AC64),AVERAGEIF(AC64,"&gt;0",AC64),1)</f>
        <v>100</v>
      </c>
      <c r="AF64" s="51">
        <f t="shared" si="37"/>
        <v>1</v>
      </c>
      <c r="AG64" s="51">
        <f t="shared" ref="AG64:AH64" si="38">IF(AND(AE64&gt;=0,AE64&lt;=50),0,IF(AND(AE64&gt;50,AE64&lt;76),1,2))</f>
        <v>2</v>
      </c>
      <c r="AH64" s="51">
        <f t="shared" si="38"/>
        <v>0</v>
      </c>
      <c r="AI64" s="59">
        <f t="shared" ref="AI64:AJ64" si="39">IF(AG64&lt;N64,N64-AG64,N64)</f>
        <v>2</v>
      </c>
      <c r="AJ64" s="56">
        <f t="shared" si="39"/>
        <v>3</v>
      </c>
      <c r="AK64" s="51">
        <f t="shared" si="36"/>
        <v>23</v>
      </c>
      <c r="AL64" s="60" t="str">
        <f>VLOOKUP(AI64,'MATRIZ CALIFICACIÓN'!$A$10:$B$24,2,0)</f>
        <v>IMPROBABLE (2)</v>
      </c>
      <c r="AM64" s="60" t="str">
        <f>HLOOKUP(AJ64,'MATRIZ CALIFICACIÓN'!$D$7:$H$8,2,0)</f>
        <v>MODERADO (3)</v>
      </c>
      <c r="AN64" s="50" t="str">
        <f>VLOOKUP(AK64,'MATRIZ CALIFICACIÓN'!$D$58:$E$82,2,FALSE)</f>
        <v>MODERADA</v>
      </c>
      <c r="AO64" s="51" t="str">
        <f>VLOOKUP(AN64,'MATRIZ CALIFICACIÓN'!$G$59:$I$62,2,FALSE)</f>
        <v>* Asumir el riesgo
* Reducir el riesgo</v>
      </c>
      <c r="AP64" s="53" t="s">
        <v>200</v>
      </c>
      <c r="AQ64" s="61" t="s">
        <v>136</v>
      </c>
      <c r="AR64" s="61" t="s">
        <v>127</v>
      </c>
      <c r="AS64" s="53" t="s">
        <v>128</v>
      </c>
      <c r="AT64" s="67">
        <v>42479</v>
      </c>
      <c r="AU64" s="79" t="s">
        <v>201</v>
      </c>
      <c r="AV64" s="80">
        <v>0.33</v>
      </c>
      <c r="AW64" s="120">
        <v>42501</v>
      </c>
      <c r="AX64" s="217" t="s">
        <v>1339</v>
      </c>
      <c r="AY64" s="65"/>
      <c r="AZ64" s="65"/>
      <c r="BA64" s="65"/>
      <c r="BB64" s="65"/>
      <c r="BC64" s="65"/>
      <c r="BD64" s="65"/>
      <c r="BE64" s="65"/>
      <c r="BF64" s="65"/>
      <c r="BG64" s="65"/>
      <c r="BH64" s="65"/>
      <c r="BI64" s="66"/>
      <c r="BJ64" s="66"/>
      <c r="BK64" s="66"/>
      <c r="BL64" s="66"/>
      <c r="BM64" s="66"/>
      <c r="BN64" s="66"/>
      <c r="BO64" s="66"/>
      <c r="BP64" s="66"/>
      <c r="BQ64" s="66"/>
      <c r="BR64" s="66"/>
      <c r="BS64" s="66"/>
      <c r="BT64" s="66"/>
      <c r="BU64" s="66"/>
    </row>
    <row r="65" spans="1:73" ht="202.5" customHeight="1">
      <c r="A65" s="50">
        <v>6</v>
      </c>
      <c r="B65" s="51" t="s">
        <v>39</v>
      </c>
      <c r="C65" s="51" t="s">
        <v>40</v>
      </c>
      <c r="D65" s="51" t="s">
        <v>22</v>
      </c>
      <c r="E65" s="52" t="s">
        <v>30</v>
      </c>
      <c r="F65" s="51" t="s">
        <v>202</v>
      </c>
      <c r="G65" s="51" t="s">
        <v>203</v>
      </c>
      <c r="H65" s="51" t="s">
        <v>204</v>
      </c>
      <c r="I65" s="51" t="s">
        <v>205</v>
      </c>
      <c r="J65" s="51" t="s">
        <v>17</v>
      </c>
      <c r="K65" s="53" t="s">
        <v>206</v>
      </c>
      <c r="L65" s="50" t="s">
        <v>34</v>
      </c>
      <c r="M65" s="50" t="s">
        <v>35</v>
      </c>
      <c r="N65" s="54">
        <f>VLOOKUP(L65,'MATRIZ CALIFICACIÓN'!$B$10:$C$24,2,FALSE)</f>
        <v>3</v>
      </c>
      <c r="O65" s="55">
        <f>HLOOKUP(M65,'MATRIZ CALIFICACIÓN'!$D$8:$H$9,2,FALSE)</f>
        <v>3</v>
      </c>
      <c r="P65" s="50">
        <f t="shared" si="0"/>
        <v>33</v>
      </c>
      <c r="Q65" s="55" t="str">
        <f>VLOOKUP(P65,'MATRIZ CALIFICACIÓN'!$D$58:$E$82,2,FALSE)</f>
        <v>ALTA</v>
      </c>
      <c r="R65" s="56" t="str">
        <f>VLOOKUP(Q65,'MATRIZ CALIFICACIÓN'!$G$59:$I$62,2,FALSE)</f>
        <v>* Reducir el riesgo
* Evitar el riesgo
* Compartir o transferir el riesgo</v>
      </c>
      <c r="S65" s="51" t="s">
        <v>5</v>
      </c>
      <c r="T65" s="51">
        <f t="shared" si="1"/>
        <v>20</v>
      </c>
      <c r="U65" s="53" t="s">
        <v>207</v>
      </c>
      <c r="V65" s="53" t="s">
        <v>5</v>
      </c>
      <c r="W65" s="53">
        <f t="shared" si="2"/>
        <v>20</v>
      </c>
      <c r="X65" s="53" t="s">
        <v>5</v>
      </c>
      <c r="Y65" s="53">
        <f t="shared" si="3"/>
        <v>20</v>
      </c>
      <c r="Z65" s="53" t="s">
        <v>5</v>
      </c>
      <c r="AA65" s="53">
        <f t="shared" si="4"/>
        <v>40</v>
      </c>
      <c r="AB65" s="53" t="s">
        <v>11</v>
      </c>
      <c r="AC65" s="57">
        <f t="shared" si="5"/>
        <v>100</v>
      </c>
      <c r="AD65" s="58">
        <f t="shared" si="6"/>
        <v>0</v>
      </c>
      <c r="AE65" s="51">
        <f t="shared" ref="AE65:AF65" si="40">IF(SUM(AC65),AVERAGEIF(AC65,"&gt;0",AC65),1)</f>
        <v>100</v>
      </c>
      <c r="AF65" s="51">
        <f t="shared" si="40"/>
        <v>1</v>
      </c>
      <c r="AG65" s="51">
        <f t="shared" ref="AG65:AH65" si="41">IF(AND(AE65&gt;=0,AE65&lt;=50),0,IF(AND(AE65&gt;50,AE65&lt;76),1,2))</f>
        <v>2</v>
      </c>
      <c r="AH65" s="51">
        <f t="shared" si="41"/>
        <v>0</v>
      </c>
      <c r="AI65" s="59">
        <f t="shared" ref="AI65:AJ65" si="42">IF(AG65&lt;N65,N65-AG65,N65)</f>
        <v>1</v>
      </c>
      <c r="AJ65" s="56">
        <f t="shared" si="42"/>
        <v>3</v>
      </c>
      <c r="AK65" s="51">
        <f t="shared" si="36"/>
        <v>13</v>
      </c>
      <c r="AL65" s="60" t="str">
        <f>VLOOKUP(AI65,'MATRIZ CALIFICACIÓN'!$A$10:$B$24,2,0)</f>
        <v>RARO (1)</v>
      </c>
      <c r="AM65" s="60" t="str">
        <f>HLOOKUP(AJ65,'MATRIZ CALIFICACIÓN'!$D$7:$H$8,2,0)</f>
        <v>MODERADO (3)</v>
      </c>
      <c r="AN65" s="50" t="str">
        <f>VLOOKUP(AK65,'MATRIZ CALIFICACIÓN'!$D$58:$E$82,2,FALSE)</f>
        <v>BAJA</v>
      </c>
      <c r="AO65" s="51" t="str">
        <f>VLOOKUP(AN65,'MATRIZ CALIFICACIÓN'!$G$59:$I$62,2,FALSE)</f>
        <v>* Asumir el riesgo</v>
      </c>
      <c r="AP65" s="53" t="s">
        <v>208</v>
      </c>
      <c r="AQ65" s="61" t="s">
        <v>136</v>
      </c>
      <c r="AR65" s="61" t="s">
        <v>127</v>
      </c>
      <c r="AS65" s="53" t="s">
        <v>128</v>
      </c>
      <c r="AT65" s="67">
        <v>42479</v>
      </c>
      <c r="AU65" s="79" t="s">
        <v>209</v>
      </c>
      <c r="AV65" s="84">
        <v>0.6</v>
      </c>
      <c r="AW65" s="120">
        <v>42501</v>
      </c>
      <c r="AX65" s="217" t="s">
        <v>1339</v>
      </c>
      <c r="AY65" s="65"/>
      <c r="AZ65" s="65"/>
      <c r="BA65" s="65"/>
      <c r="BB65" s="65"/>
      <c r="BC65" s="65"/>
      <c r="BD65" s="65"/>
      <c r="BE65" s="65"/>
      <c r="BF65" s="65"/>
      <c r="BG65" s="65"/>
      <c r="BH65" s="65"/>
      <c r="BI65" s="66"/>
      <c r="BJ65" s="66"/>
      <c r="BK65" s="66"/>
      <c r="BL65" s="66"/>
      <c r="BM65" s="66"/>
      <c r="BN65" s="66"/>
      <c r="BO65" s="66"/>
      <c r="BP65" s="66"/>
      <c r="BQ65" s="66"/>
      <c r="BR65" s="66"/>
      <c r="BS65" s="66"/>
      <c r="BT65" s="66"/>
      <c r="BU65" s="66"/>
    </row>
    <row r="66" spans="1:73" ht="297.75" customHeight="1">
      <c r="A66" s="50">
        <v>6</v>
      </c>
      <c r="B66" s="51" t="s">
        <v>39</v>
      </c>
      <c r="C66" s="51" t="s">
        <v>40</v>
      </c>
      <c r="D66" s="51" t="s">
        <v>36</v>
      </c>
      <c r="E66" s="52" t="s">
        <v>30</v>
      </c>
      <c r="F66" s="51" t="s">
        <v>210</v>
      </c>
      <c r="G66" s="51" t="s">
        <v>211</v>
      </c>
      <c r="H66" s="51" t="s">
        <v>212</v>
      </c>
      <c r="I66" s="51" t="s">
        <v>213</v>
      </c>
      <c r="J66" s="51" t="s">
        <v>17</v>
      </c>
      <c r="K66" s="53" t="s">
        <v>214</v>
      </c>
      <c r="L66" s="50" t="s">
        <v>34</v>
      </c>
      <c r="M66" s="50" t="s">
        <v>35</v>
      </c>
      <c r="N66" s="54">
        <f>VLOOKUP(L66,'MATRIZ CALIFICACIÓN'!$B$10:$C$24,2,FALSE)</f>
        <v>3</v>
      </c>
      <c r="O66" s="55">
        <f>HLOOKUP(M66,'MATRIZ CALIFICACIÓN'!$D$8:$H$9,2,FALSE)</f>
        <v>3</v>
      </c>
      <c r="P66" s="50">
        <f t="shared" si="0"/>
        <v>33</v>
      </c>
      <c r="Q66" s="55" t="str">
        <f>VLOOKUP(P66,'MATRIZ CALIFICACIÓN'!$D$58:$E$82,2,FALSE)</f>
        <v>ALTA</v>
      </c>
      <c r="R66" s="56" t="str">
        <f>VLOOKUP(Q66,'MATRIZ CALIFICACIÓN'!$G$59:$I$62,2,FALSE)</f>
        <v>* Reducir el riesgo
* Evitar el riesgo
* Compartir o transferir el riesgo</v>
      </c>
      <c r="S66" s="51" t="s">
        <v>5</v>
      </c>
      <c r="T66" s="51">
        <f t="shared" si="1"/>
        <v>20</v>
      </c>
      <c r="U66" s="51" t="s">
        <v>215</v>
      </c>
      <c r="V66" s="53" t="s">
        <v>5</v>
      </c>
      <c r="W66" s="53">
        <f t="shared" si="2"/>
        <v>20</v>
      </c>
      <c r="X66" s="53" t="s">
        <v>5</v>
      </c>
      <c r="Y66" s="53">
        <f t="shared" si="3"/>
        <v>20</v>
      </c>
      <c r="Z66" s="53" t="s">
        <v>5</v>
      </c>
      <c r="AA66" s="53">
        <f t="shared" si="4"/>
        <v>40</v>
      </c>
      <c r="AB66" s="53" t="s">
        <v>11</v>
      </c>
      <c r="AC66" s="57">
        <f t="shared" si="5"/>
        <v>100</v>
      </c>
      <c r="AD66" s="58">
        <f t="shared" si="6"/>
        <v>0</v>
      </c>
      <c r="AE66" s="51">
        <f t="shared" ref="AE66:AF66" si="43">IF(SUM(AC66),AVERAGEIF(AC66,"&gt;0",AC66),1)</f>
        <v>100</v>
      </c>
      <c r="AF66" s="51">
        <f t="shared" si="43"/>
        <v>1</v>
      </c>
      <c r="AG66" s="51">
        <f t="shared" ref="AG66:AH66" si="44">IF(AND(AE66&gt;=0,AE66&lt;=50),0,IF(AND(AE66&gt;50,AE66&lt;76),1,2))</f>
        <v>2</v>
      </c>
      <c r="AH66" s="51">
        <f t="shared" si="44"/>
        <v>0</v>
      </c>
      <c r="AI66" s="59">
        <f t="shared" ref="AI66:AJ66" si="45">IF(AG66&lt;N66,N66-AG66,N66)</f>
        <v>1</v>
      </c>
      <c r="AJ66" s="56">
        <f t="shared" si="45"/>
        <v>3</v>
      </c>
      <c r="AK66" s="51">
        <f t="shared" ref="AK66:AK68" si="46">VALUE(CONCATENATE(AI16:AI66,AJ66))</f>
        <v>13</v>
      </c>
      <c r="AL66" s="76" t="s">
        <v>1338</v>
      </c>
      <c r="AM66" s="76" t="s">
        <v>1338</v>
      </c>
      <c r="AN66" s="50" t="s">
        <v>1338</v>
      </c>
      <c r="AO66" s="51" t="s">
        <v>1338</v>
      </c>
      <c r="AP66" s="51" t="s">
        <v>216</v>
      </c>
      <c r="AQ66" s="61" t="s">
        <v>136</v>
      </c>
      <c r="AR66" s="61" t="s">
        <v>127</v>
      </c>
      <c r="AS66" s="53" t="s">
        <v>128</v>
      </c>
      <c r="AT66" s="67">
        <v>42482</v>
      </c>
      <c r="AU66" s="79" t="s">
        <v>217</v>
      </c>
      <c r="AV66" s="80">
        <v>0.26</v>
      </c>
      <c r="AW66" s="120">
        <v>42501</v>
      </c>
      <c r="AX66" s="217" t="s">
        <v>1339</v>
      </c>
      <c r="AY66" s="65"/>
      <c r="AZ66" s="65"/>
      <c r="BA66" s="65"/>
      <c r="BB66" s="65"/>
      <c r="BC66" s="65"/>
      <c r="BD66" s="65"/>
      <c r="BE66" s="65"/>
      <c r="BF66" s="65"/>
      <c r="BG66" s="65"/>
      <c r="BH66" s="65"/>
      <c r="BI66" s="66"/>
      <c r="BJ66" s="66"/>
      <c r="BK66" s="66"/>
      <c r="BL66" s="66"/>
      <c r="BM66" s="66"/>
      <c r="BN66" s="66"/>
      <c r="BO66" s="66"/>
      <c r="BP66" s="66"/>
      <c r="BQ66" s="66"/>
      <c r="BR66" s="66"/>
      <c r="BS66" s="66"/>
      <c r="BT66" s="66"/>
      <c r="BU66" s="66"/>
    </row>
    <row r="67" spans="1:73" ht="81">
      <c r="A67" s="74">
        <v>6</v>
      </c>
      <c r="B67" s="51" t="s">
        <v>39</v>
      </c>
      <c r="C67" s="51" t="s">
        <v>40</v>
      </c>
      <c r="D67" s="51" t="s">
        <v>36</v>
      </c>
      <c r="E67" s="52" t="s">
        <v>23</v>
      </c>
      <c r="F67" s="83" t="s">
        <v>210</v>
      </c>
      <c r="G67" s="71" t="s">
        <v>218</v>
      </c>
      <c r="H67" s="71" t="s">
        <v>219</v>
      </c>
      <c r="I67" s="71" t="s">
        <v>220</v>
      </c>
      <c r="J67" s="51" t="s">
        <v>8</v>
      </c>
      <c r="K67" s="85" t="s">
        <v>221</v>
      </c>
      <c r="L67" s="50" t="s">
        <v>34</v>
      </c>
      <c r="M67" s="50" t="s">
        <v>28</v>
      </c>
      <c r="N67" s="54">
        <f>VLOOKUP(L67,'MATRIZ CALIFICACIÓN'!$B$10:$C$24,2,FALSE)</f>
        <v>3</v>
      </c>
      <c r="O67" s="55">
        <f>HLOOKUP(M67,'MATRIZ CALIFICACIÓN'!$D$8:$H$9,2,FALSE)</f>
        <v>2</v>
      </c>
      <c r="P67" s="50">
        <f t="shared" si="0"/>
        <v>32</v>
      </c>
      <c r="Q67" s="50" t="str">
        <f>VLOOKUP(P67,'MATRIZ CALIFICACIÓN'!$D$58:$E$82,2,FALSE)</f>
        <v>MODERADA</v>
      </c>
      <c r="R67" s="56" t="str">
        <f>VLOOKUP(Q67,'MATRIZ CALIFICACIÓN'!$G$59:$I$62,2,FALSE)</f>
        <v>* Asumir el riesgo
* Reducir el riesgo</v>
      </c>
      <c r="S67" s="51" t="s">
        <v>5</v>
      </c>
      <c r="T67" s="51">
        <f t="shared" si="1"/>
        <v>20</v>
      </c>
      <c r="U67" s="71" t="s">
        <v>222</v>
      </c>
      <c r="V67" s="53" t="s">
        <v>5</v>
      </c>
      <c r="W67" s="53">
        <f t="shared" si="2"/>
        <v>20</v>
      </c>
      <c r="X67" s="53" t="s">
        <v>5</v>
      </c>
      <c r="Y67" s="53">
        <f t="shared" si="3"/>
        <v>20</v>
      </c>
      <c r="Z67" s="53" t="s">
        <v>5</v>
      </c>
      <c r="AA67" s="53">
        <f t="shared" si="4"/>
        <v>40</v>
      </c>
      <c r="AB67" s="53" t="s">
        <v>11</v>
      </c>
      <c r="AC67" s="57">
        <f t="shared" si="5"/>
        <v>100</v>
      </c>
      <c r="AD67" s="58">
        <f t="shared" si="6"/>
        <v>0</v>
      </c>
      <c r="AE67" s="51">
        <f t="shared" ref="AE67:AF67" si="47">IF(SUM(AC67),AVERAGEIF(AC67,"&gt;0",AC67),1)</f>
        <v>100</v>
      </c>
      <c r="AF67" s="51">
        <f t="shared" si="47"/>
        <v>1</v>
      </c>
      <c r="AG67" s="51">
        <f t="shared" ref="AG67:AH67" si="48">IF(AND(AE67&gt;=0,AE67&lt;=50),0,IF(AND(AE67&gt;50,AE67&lt;76),1,2))</f>
        <v>2</v>
      </c>
      <c r="AH67" s="51">
        <f t="shared" si="48"/>
        <v>0</v>
      </c>
      <c r="AI67" s="59">
        <f t="shared" ref="AI67:AJ67" si="49">IF(AG67&lt;N67,N67-AG67,N67)</f>
        <v>1</v>
      </c>
      <c r="AJ67" s="56">
        <f t="shared" si="49"/>
        <v>2</v>
      </c>
      <c r="AK67" s="51">
        <f t="shared" si="46"/>
        <v>12</v>
      </c>
      <c r="AL67" s="76" t="s">
        <v>1338</v>
      </c>
      <c r="AM67" s="76" t="s">
        <v>1338</v>
      </c>
      <c r="AN67" s="50" t="s">
        <v>1338</v>
      </c>
      <c r="AO67" s="51" t="s">
        <v>1338</v>
      </c>
      <c r="AP67" s="85" t="s">
        <v>223</v>
      </c>
      <c r="AQ67" s="61" t="s">
        <v>136</v>
      </c>
      <c r="AR67" s="61" t="s">
        <v>127</v>
      </c>
      <c r="AS67" s="53" t="s">
        <v>128</v>
      </c>
      <c r="AT67" s="67">
        <v>42480</v>
      </c>
      <c r="AU67" s="79" t="s">
        <v>224</v>
      </c>
      <c r="AV67" s="80">
        <v>0.33</v>
      </c>
      <c r="AW67" s="120">
        <v>42501</v>
      </c>
      <c r="AX67" s="217" t="s">
        <v>1339</v>
      </c>
      <c r="AY67" s="65"/>
      <c r="AZ67" s="65"/>
      <c r="BA67" s="65"/>
      <c r="BB67" s="65"/>
      <c r="BC67" s="65"/>
      <c r="BD67" s="65"/>
      <c r="BE67" s="65"/>
      <c r="BF67" s="65"/>
      <c r="BG67" s="65"/>
      <c r="BH67" s="65"/>
      <c r="BI67" s="66"/>
      <c r="BJ67" s="66"/>
      <c r="BK67" s="66"/>
      <c r="BL67" s="66"/>
      <c r="BM67" s="66"/>
      <c r="BN67" s="66"/>
      <c r="BO67" s="66"/>
      <c r="BP67" s="66"/>
      <c r="BQ67" s="66"/>
      <c r="BR67" s="66"/>
      <c r="BS67" s="66"/>
      <c r="BT67" s="66"/>
      <c r="BU67" s="66"/>
    </row>
    <row r="68" spans="1:73" ht="95.25" customHeight="1">
      <c r="A68" s="50">
        <v>6</v>
      </c>
      <c r="B68" s="51" t="s">
        <v>39</v>
      </c>
      <c r="C68" s="51" t="s">
        <v>40</v>
      </c>
      <c r="D68" s="51" t="s">
        <v>36</v>
      </c>
      <c r="E68" s="52" t="s">
        <v>30</v>
      </c>
      <c r="F68" s="83" t="s">
        <v>210</v>
      </c>
      <c r="G68" s="85" t="s">
        <v>225</v>
      </c>
      <c r="H68" s="51" t="s">
        <v>226</v>
      </c>
      <c r="I68" s="71" t="s">
        <v>227</v>
      </c>
      <c r="J68" s="73" t="s">
        <v>44</v>
      </c>
      <c r="K68" s="85" t="s">
        <v>228</v>
      </c>
      <c r="L68" s="50" t="s">
        <v>34</v>
      </c>
      <c r="M68" s="50" t="s">
        <v>35</v>
      </c>
      <c r="N68" s="54">
        <f>VLOOKUP(L68,'MATRIZ CALIFICACIÓN'!$B$10:$C$24,2,FALSE)</f>
        <v>3</v>
      </c>
      <c r="O68" s="55">
        <f>HLOOKUP(M68,'MATRIZ CALIFICACIÓN'!$D$8:$H$9,2,FALSE)</f>
        <v>3</v>
      </c>
      <c r="P68" s="50">
        <f t="shared" si="0"/>
        <v>33</v>
      </c>
      <c r="Q68" s="55" t="str">
        <f>VLOOKUP(P68,'MATRIZ CALIFICACIÓN'!$D$58:$E$82,2,FALSE)</f>
        <v>ALTA</v>
      </c>
      <c r="R68" s="56" t="str">
        <f>VLOOKUP(Q68,'MATRIZ CALIFICACIÓN'!$G$59:$I$62,2,FALSE)</f>
        <v>* Reducir el riesgo
* Evitar el riesgo
* Compartir o transferir el riesgo</v>
      </c>
      <c r="S68" s="51" t="s">
        <v>5</v>
      </c>
      <c r="T68" s="51">
        <f t="shared" si="1"/>
        <v>20</v>
      </c>
      <c r="U68" s="71" t="s">
        <v>229</v>
      </c>
      <c r="V68" s="53" t="s">
        <v>5</v>
      </c>
      <c r="W68" s="53">
        <f t="shared" si="2"/>
        <v>20</v>
      </c>
      <c r="X68" s="53" t="s">
        <v>5</v>
      </c>
      <c r="Y68" s="53">
        <f t="shared" si="3"/>
        <v>20</v>
      </c>
      <c r="Z68" s="53" t="s">
        <v>5</v>
      </c>
      <c r="AA68" s="53">
        <f t="shared" si="4"/>
        <v>40</v>
      </c>
      <c r="AB68" s="53" t="s">
        <v>11</v>
      </c>
      <c r="AC68" s="57">
        <f t="shared" si="5"/>
        <v>100</v>
      </c>
      <c r="AD68" s="58">
        <f t="shared" si="6"/>
        <v>0</v>
      </c>
      <c r="AE68" s="51">
        <f t="shared" ref="AE68:AF68" si="50">IF(SUM(AC68),AVERAGEIF(AC68,"&gt;0",AC68),1)</f>
        <v>100</v>
      </c>
      <c r="AF68" s="51">
        <f t="shared" si="50"/>
        <v>1</v>
      </c>
      <c r="AG68" s="51">
        <f t="shared" ref="AG68:AH68" si="51">IF(AND(AE68&gt;=0,AE68&lt;=50),0,IF(AND(AE68&gt;50,AE68&lt;76),1,2))</f>
        <v>2</v>
      </c>
      <c r="AH68" s="51">
        <f t="shared" si="51"/>
        <v>0</v>
      </c>
      <c r="AI68" s="59">
        <f t="shared" ref="AI68:AJ68" si="52">IF(AG68&lt;N68,N68-AG68,N68)</f>
        <v>1</v>
      </c>
      <c r="AJ68" s="56">
        <f t="shared" si="52"/>
        <v>3</v>
      </c>
      <c r="AK68" s="51">
        <f t="shared" si="46"/>
        <v>13</v>
      </c>
      <c r="AL68" s="76" t="s">
        <v>1338</v>
      </c>
      <c r="AM68" s="76" t="s">
        <v>1338</v>
      </c>
      <c r="AN68" s="50" t="s">
        <v>1338</v>
      </c>
      <c r="AO68" s="51" t="s">
        <v>1338</v>
      </c>
      <c r="AP68" s="71" t="s">
        <v>230</v>
      </c>
      <c r="AQ68" s="61" t="s">
        <v>136</v>
      </c>
      <c r="AR68" s="61" t="s">
        <v>127</v>
      </c>
      <c r="AS68" s="53" t="s">
        <v>128</v>
      </c>
      <c r="AT68" s="67">
        <v>42481</v>
      </c>
      <c r="AU68" s="79" t="s">
        <v>231</v>
      </c>
      <c r="AV68" s="80">
        <v>0.3</v>
      </c>
      <c r="AW68" s="120">
        <v>42501</v>
      </c>
      <c r="AX68" s="217" t="s">
        <v>1339</v>
      </c>
      <c r="AY68" s="65"/>
      <c r="AZ68" s="65"/>
      <c r="BA68" s="65"/>
      <c r="BB68" s="65"/>
      <c r="BC68" s="65"/>
      <c r="BD68" s="65"/>
      <c r="BE68" s="65"/>
      <c r="BF68" s="65"/>
      <c r="BG68" s="65"/>
      <c r="BH68" s="65"/>
      <c r="BI68" s="66"/>
      <c r="BJ68" s="66"/>
      <c r="BK68" s="66"/>
      <c r="BL68" s="66"/>
      <c r="BM68" s="66"/>
      <c r="BN68" s="66"/>
      <c r="BO68" s="66"/>
      <c r="BP68" s="66"/>
      <c r="BQ68" s="66"/>
      <c r="BR68" s="66"/>
      <c r="BS68" s="66"/>
      <c r="BT68" s="66"/>
      <c r="BU68" s="66"/>
    </row>
    <row r="69" spans="1:73" ht="108">
      <c r="A69" s="74">
        <v>6</v>
      </c>
      <c r="B69" s="51" t="s">
        <v>39</v>
      </c>
      <c r="C69" s="51" t="s">
        <v>40</v>
      </c>
      <c r="D69" s="51" t="s">
        <v>36</v>
      </c>
      <c r="E69" s="52" t="s">
        <v>30</v>
      </c>
      <c r="F69" s="83" t="s">
        <v>232</v>
      </c>
      <c r="G69" s="71" t="s">
        <v>233</v>
      </c>
      <c r="H69" s="72" t="s">
        <v>234</v>
      </c>
      <c r="I69" s="73" t="s">
        <v>235</v>
      </c>
      <c r="J69" s="73" t="s">
        <v>236</v>
      </c>
      <c r="K69" s="71" t="s">
        <v>237</v>
      </c>
      <c r="L69" s="74" t="s">
        <v>27</v>
      </c>
      <c r="M69" s="73" t="s">
        <v>35</v>
      </c>
      <c r="N69" s="54">
        <f>VLOOKUP(L69,'MATRIZ CALIFICACIÓN'!$B$10:$C$24,2,FALSE)</f>
        <v>2</v>
      </c>
      <c r="O69" s="55">
        <f>HLOOKUP(M69,'MATRIZ CALIFICACIÓN'!$D$8:$H$9,2,FALSE)</f>
        <v>3</v>
      </c>
      <c r="P69" s="50">
        <f t="shared" si="0"/>
        <v>23</v>
      </c>
      <c r="Q69" s="50" t="str">
        <f>VLOOKUP(P69,'MATRIZ CALIFICACIÓN'!$D$58:$E$82,2,FALSE)</f>
        <v>MODERADA</v>
      </c>
      <c r="R69" s="56" t="str">
        <f>VLOOKUP(Q69,'MATRIZ CALIFICACIÓN'!$G$59:$I$62,2,FALSE)</f>
        <v>* Asumir el riesgo
* Reducir el riesgo</v>
      </c>
      <c r="S69" s="74" t="s">
        <v>5</v>
      </c>
      <c r="T69" s="51">
        <f t="shared" si="1"/>
        <v>20</v>
      </c>
      <c r="U69" s="77" t="s">
        <v>238</v>
      </c>
      <c r="V69" s="74" t="s">
        <v>5</v>
      </c>
      <c r="W69" s="53">
        <f t="shared" si="2"/>
        <v>20</v>
      </c>
      <c r="X69" s="74" t="s">
        <v>5</v>
      </c>
      <c r="Y69" s="53">
        <f t="shared" si="3"/>
        <v>20</v>
      </c>
      <c r="Z69" s="74" t="s">
        <v>5</v>
      </c>
      <c r="AA69" s="53">
        <f t="shared" si="4"/>
        <v>40</v>
      </c>
      <c r="AB69" s="53" t="s">
        <v>11</v>
      </c>
      <c r="AC69" s="57">
        <f t="shared" si="5"/>
        <v>100</v>
      </c>
      <c r="AD69" s="58">
        <f t="shared" si="6"/>
        <v>0</v>
      </c>
      <c r="AE69" s="51">
        <f t="shared" ref="AE69:AF69" si="53">IF(SUM(AC69),AVERAGEIF(AC69,"&gt;0",AC69),1)</f>
        <v>100</v>
      </c>
      <c r="AF69" s="51">
        <f t="shared" si="53"/>
        <v>1</v>
      </c>
      <c r="AG69" s="51">
        <f t="shared" ref="AG69:AH69" si="54">IF(AND(AE69&gt;=0,AE69&lt;=50),0,IF(AND(AE69&gt;50,AE69&lt;76),1,2))</f>
        <v>2</v>
      </c>
      <c r="AH69" s="51">
        <f t="shared" si="54"/>
        <v>0</v>
      </c>
      <c r="AI69" s="59">
        <f t="shared" ref="AI69:AJ69" si="55">IF(AG69&lt;N69,N69-AG69,N69)</f>
        <v>2</v>
      </c>
      <c r="AJ69" s="56">
        <f t="shared" si="55"/>
        <v>3</v>
      </c>
      <c r="AK69" s="51">
        <f t="shared" ref="AK69:AK71" si="56">VALUE(CONCATENATE(AI20:AI69,AJ69))</f>
        <v>23</v>
      </c>
      <c r="AL69" s="76" t="s">
        <v>1338</v>
      </c>
      <c r="AM69" s="76" t="s">
        <v>1338</v>
      </c>
      <c r="AN69" s="50" t="s">
        <v>1338</v>
      </c>
      <c r="AO69" s="51" t="s">
        <v>1338</v>
      </c>
      <c r="AP69" s="71" t="s">
        <v>239</v>
      </c>
      <c r="AQ69" s="77" t="s">
        <v>136</v>
      </c>
      <c r="AR69" s="77" t="s">
        <v>127</v>
      </c>
      <c r="AS69" s="74" t="s">
        <v>147</v>
      </c>
      <c r="AT69" s="86">
        <v>42481</v>
      </c>
      <c r="AU69" s="87" t="s">
        <v>240</v>
      </c>
      <c r="AV69" s="80">
        <v>0.25</v>
      </c>
      <c r="AW69" s="120">
        <v>42501</v>
      </c>
      <c r="AX69" s="217" t="s">
        <v>1339</v>
      </c>
      <c r="AY69" s="81">
        <v>42582</v>
      </c>
      <c r="AZ69" s="65"/>
      <c r="BA69" s="65"/>
      <c r="BB69" s="65"/>
      <c r="BC69" s="65"/>
      <c r="BD69" s="82">
        <v>42674</v>
      </c>
      <c r="BE69" s="65"/>
      <c r="BF69" s="65"/>
      <c r="BG69" s="65"/>
      <c r="BH69" s="65"/>
      <c r="BI69" s="66"/>
      <c r="BJ69" s="66"/>
      <c r="BK69" s="66"/>
      <c r="BL69" s="66"/>
      <c r="BM69" s="66"/>
      <c r="BN69" s="66"/>
      <c r="BO69" s="66"/>
      <c r="BP69" s="66"/>
      <c r="BQ69" s="66"/>
      <c r="BR69" s="66"/>
      <c r="BS69" s="66"/>
      <c r="BT69" s="66"/>
      <c r="BU69" s="66"/>
    </row>
    <row r="70" spans="1:73" ht="231" customHeight="1">
      <c r="A70" s="74">
        <v>7</v>
      </c>
      <c r="B70" s="51" t="s">
        <v>39</v>
      </c>
      <c r="C70" s="51" t="s">
        <v>40</v>
      </c>
      <c r="D70" s="51" t="s">
        <v>36</v>
      </c>
      <c r="E70" s="52" t="s">
        <v>30</v>
      </c>
      <c r="F70" s="70" t="s">
        <v>241</v>
      </c>
      <c r="G70" s="71" t="s">
        <v>242</v>
      </c>
      <c r="H70" s="88" t="s">
        <v>243</v>
      </c>
      <c r="I70" s="71" t="s">
        <v>244</v>
      </c>
      <c r="J70" s="73" t="s">
        <v>143</v>
      </c>
      <c r="K70" s="71" t="s">
        <v>245</v>
      </c>
      <c r="L70" s="74" t="s">
        <v>34</v>
      </c>
      <c r="M70" s="73" t="s">
        <v>35</v>
      </c>
      <c r="N70" s="54">
        <f>VLOOKUP(L70,'MATRIZ CALIFICACIÓN'!$B$10:$C$24,2,FALSE)</f>
        <v>3</v>
      </c>
      <c r="O70" s="55">
        <f>HLOOKUP(M70,'MATRIZ CALIFICACIÓN'!$D$8:$H$9,2,FALSE)</f>
        <v>3</v>
      </c>
      <c r="P70" s="50">
        <f t="shared" si="0"/>
        <v>33</v>
      </c>
      <c r="Q70" s="55" t="str">
        <f>VLOOKUP(P70,'MATRIZ CALIFICACIÓN'!$D$58:$E$82,2,FALSE)</f>
        <v>ALTA</v>
      </c>
      <c r="R70" s="51" t="s">
        <v>1338</v>
      </c>
      <c r="S70" s="74" t="s">
        <v>5</v>
      </c>
      <c r="T70" s="51">
        <f t="shared" si="1"/>
        <v>20</v>
      </c>
      <c r="U70" s="71" t="s">
        <v>246</v>
      </c>
      <c r="V70" s="74" t="s">
        <v>5</v>
      </c>
      <c r="W70" s="53">
        <f t="shared" si="2"/>
        <v>20</v>
      </c>
      <c r="X70" s="74" t="s">
        <v>5</v>
      </c>
      <c r="Y70" s="53">
        <f t="shared" si="3"/>
        <v>20</v>
      </c>
      <c r="Z70" s="74" t="s">
        <v>5</v>
      </c>
      <c r="AA70" s="53">
        <f t="shared" si="4"/>
        <v>40</v>
      </c>
      <c r="AB70" s="53" t="s">
        <v>11</v>
      </c>
      <c r="AC70" s="57">
        <f t="shared" si="5"/>
        <v>100</v>
      </c>
      <c r="AD70" s="58">
        <f t="shared" si="6"/>
        <v>0</v>
      </c>
      <c r="AE70" s="51">
        <f t="shared" ref="AE70:AF70" si="57">IF(SUM(AC70),AVERAGEIF(AC70,"&gt;0",AC70),1)</f>
        <v>100</v>
      </c>
      <c r="AF70" s="51">
        <f t="shared" si="57"/>
        <v>1</v>
      </c>
      <c r="AG70" s="51">
        <f t="shared" ref="AG70:AH70" si="58">IF(AND(AE70&gt;=0,AE70&lt;=50),0,IF(AND(AE70&gt;50,AE70&lt;76),1,2))</f>
        <v>2</v>
      </c>
      <c r="AH70" s="51">
        <f t="shared" si="58"/>
        <v>0</v>
      </c>
      <c r="AI70" s="59">
        <f t="shared" ref="AI70:AJ70" si="59">IF(AG70&lt;N70,N70-AG70,N70)</f>
        <v>1</v>
      </c>
      <c r="AJ70" s="56">
        <f t="shared" si="59"/>
        <v>3</v>
      </c>
      <c r="AK70" s="51">
        <f t="shared" si="56"/>
        <v>13</v>
      </c>
      <c r="AL70" s="76" t="s">
        <v>1338</v>
      </c>
      <c r="AM70" s="76" t="s">
        <v>1338</v>
      </c>
      <c r="AN70" s="50" t="s">
        <v>1338</v>
      </c>
      <c r="AO70" s="51" t="s">
        <v>1338</v>
      </c>
      <c r="AP70" s="71" t="s">
        <v>247</v>
      </c>
      <c r="AQ70" s="77" t="s">
        <v>136</v>
      </c>
      <c r="AR70" s="77" t="s">
        <v>127</v>
      </c>
      <c r="AS70" s="74" t="s">
        <v>147</v>
      </c>
      <c r="AT70" s="89">
        <v>42481</v>
      </c>
      <c r="AU70" s="79" t="s">
        <v>248</v>
      </c>
      <c r="AV70" s="80">
        <v>0.2</v>
      </c>
      <c r="AW70" s="120">
        <v>42501</v>
      </c>
      <c r="AX70" s="217" t="s">
        <v>1339</v>
      </c>
      <c r="AY70" s="81">
        <v>42582</v>
      </c>
      <c r="AZ70" s="65"/>
      <c r="BA70" s="65"/>
      <c r="BB70" s="65"/>
      <c r="BC70" s="65"/>
      <c r="BD70" s="82">
        <v>42674</v>
      </c>
      <c r="BE70" s="65"/>
      <c r="BF70" s="65"/>
      <c r="BG70" s="65"/>
      <c r="BH70" s="65"/>
      <c r="BI70" s="66"/>
      <c r="BJ70" s="66"/>
      <c r="BK70" s="66"/>
      <c r="BL70" s="66"/>
      <c r="BM70" s="66"/>
      <c r="BN70" s="66"/>
      <c r="BO70" s="66"/>
      <c r="BP70" s="66"/>
      <c r="BQ70" s="66"/>
      <c r="BR70" s="66"/>
      <c r="BS70" s="66"/>
      <c r="BT70" s="66"/>
      <c r="BU70" s="66"/>
    </row>
    <row r="71" spans="1:73" ht="409.5">
      <c r="A71" s="74">
        <v>7</v>
      </c>
      <c r="B71" s="51" t="s">
        <v>39</v>
      </c>
      <c r="C71" s="77" t="s">
        <v>249</v>
      </c>
      <c r="D71" s="51" t="s">
        <v>36</v>
      </c>
      <c r="E71" s="52" t="s">
        <v>30</v>
      </c>
      <c r="F71" s="70" t="s">
        <v>241</v>
      </c>
      <c r="G71" s="71" t="s">
        <v>242</v>
      </c>
      <c r="H71" s="88" t="s">
        <v>243</v>
      </c>
      <c r="I71" s="71" t="s">
        <v>244</v>
      </c>
      <c r="J71" s="73" t="s">
        <v>143</v>
      </c>
      <c r="K71" s="71" t="s">
        <v>245</v>
      </c>
      <c r="L71" s="74" t="s">
        <v>34</v>
      </c>
      <c r="M71" s="73" t="s">
        <v>35</v>
      </c>
      <c r="N71" s="54" t="s">
        <v>1338</v>
      </c>
      <c r="O71" s="50" t="s">
        <v>1338</v>
      </c>
      <c r="P71" s="50" t="e">
        <f t="shared" si="0"/>
        <v>#VALUE!</v>
      </c>
      <c r="Q71" s="50" t="s">
        <v>1338</v>
      </c>
      <c r="R71" s="51" t="s">
        <v>1338</v>
      </c>
      <c r="S71" s="74" t="s">
        <v>5</v>
      </c>
      <c r="T71" s="51">
        <f t="shared" si="1"/>
        <v>20</v>
      </c>
      <c r="U71" s="71" t="s">
        <v>246</v>
      </c>
      <c r="V71" s="74" t="s">
        <v>5</v>
      </c>
      <c r="W71" s="53">
        <f t="shared" si="2"/>
        <v>20</v>
      </c>
      <c r="X71" s="74" t="s">
        <v>5</v>
      </c>
      <c r="Y71" s="53">
        <f t="shared" si="3"/>
        <v>20</v>
      </c>
      <c r="Z71" s="74" t="s">
        <v>5</v>
      </c>
      <c r="AA71" s="53">
        <f t="shared" si="4"/>
        <v>40</v>
      </c>
      <c r="AB71" s="53" t="s">
        <v>11</v>
      </c>
      <c r="AC71" s="57">
        <f t="shared" si="5"/>
        <v>100</v>
      </c>
      <c r="AD71" s="58">
        <f t="shared" si="6"/>
        <v>0</v>
      </c>
      <c r="AE71" s="51">
        <f t="shared" ref="AE71:AF71" si="60">IF(SUM(AC71),AVERAGEIF(AC71,"&gt;0",AC71),1)</f>
        <v>100</v>
      </c>
      <c r="AF71" s="51">
        <f t="shared" si="60"/>
        <v>1</v>
      </c>
      <c r="AG71" s="51">
        <f t="shared" ref="AG71:AH71" si="61">IF(AND(AE71&gt;=0,AE71&lt;=50),0,IF(AND(AE71&gt;50,AE71&lt;76),1,2))</f>
        <v>2</v>
      </c>
      <c r="AH71" s="51">
        <f t="shared" si="61"/>
        <v>0</v>
      </c>
      <c r="AI71" s="51" t="e">
        <f t="shared" ref="AI71:AJ71" si="62">IF(AG71&lt;N71,N71-AG71,N71)</f>
        <v>#VALUE!</v>
      </c>
      <c r="AJ71" s="51" t="e">
        <f t="shared" si="62"/>
        <v>#VALUE!</v>
      </c>
      <c r="AK71" s="51" t="e">
        <f t="shared" si="56"/>
        <v>#VALUE!</v>
      </c>
      <c r="AL71" s="76" t="s">
        <v>1338</v>
      </c>
      <c r="AM71" s="76" t="s">
        <v>1338</v>
      </c>
      <c r="AN71" s="50" t="s">
        <v>1338</v>
      </c>
      <c r="AO71" s="51" t="s">
        <v>1338</v>
      </c>
      <c r="AP71" s="71" t="s">
        <v>247</v>
      </c>
      <c r="AQ71" s="77" t="s">
        <v>136</v>
      </c>
      <c r="AR71" s="77" t="s">
        <v>127</v>
      </c>
      <c r="AS71" s="74" t="s">
        <v>147</v>
      </c>
      <c r="AT71" s="89">
        <v>42481</v>
      </c>
      <c r="AU71" s="79" t="s">
        <v>248</v>
      </c>
      <c r="AV71" s="80">
        <v>0.2</v>
      </c>
      <c r="AW71" s="120">
        <v>42501</v>
      </c>
      <c r="AX71" s="217" t="s">
        <v>1339</v>
      </c>
      <c r="AY71" s="81">
        <v>42582</v>
      </c>
      <c r="AZ71" s="65"/>
      <c r="BA71" s="65"/>
      <c r="BB71" s="65"/>
      <c r="BC71" s="65"/>
      <c r="BD71" s="82">
        <v>42674</v>
      </c>
      <c r="BE71" s="65"/>
      <c r="BF71" s="65"/>
      <c r="BG71" s="65"/>
      <c r="BH71" s="65"/>
      <c r="BI71" s="66"/>
      <c r="BJ71" s="66"/>
      <c r="BK71" s="66"/>
      <c r="BL71" s="66"/>
      <c r="BM71" s="66"/>
      <c r="BN71" s="66"/>
      <c r="BO71" s="66"/>
      <c r="BP71" s="66"/>
      <c r="BQ71" s="66"/>
      <c r="BR71" s="66"/>
      <c r="BS71" s="66"/>
      <c r="BT71" s="66"/>
      <c r="BU71" s="66"/>
    </row>
    <row r="72" spans="1:73" ht="94.5">
      <c r="A72" s="50">
        <v>8</v>
      </c>
      <c r="B72" s="51" t="s">
        <v>39</v>
      </c>
      <c r="C72" s="51" t="s">
        <v>40</v>
      </c>
      <c r="D72" s="51" t="s">
        <v>36</v>
      </c>
      <c r="E72" s="52" t="s">
        <v>23</v>
      </c>
      <c r="F72" s="83" t="s">
        <v>250</v>
      </c>
      <c r="G72" s="51" t="s">
        <v>251</v>
      </c>
      <c r="H72" s="51" t="s">
        <v>252</v>
      </c>
      <c r="I72" s="51" t="s">
        <v>253</v>
      </c>
      <c r="J72" s="51" t="s">
        <v>44</v>
      </c>
      <c r="K72" s="53" t="s">
        <v>206</v>
      </c>
      <c r="L72" s="50" t="s">
        <v>34</v>
      </c>
      <c r="M72" s="50" t="s">
        <v>28</v>
      </c>
      <c r="N72" s="54">
        <f>VLOOKUP(L72,'MATRIZ CALIFICACIÓN'!$B$10:$C$24,2,FALSE)</f>
        <v>3</v>
      </c>
      <c r="O72" s="55">
        <f>HLOOKUP(M72,'MATRIZ CALIFICACIÓN'!$D$8:$H$9,2,FALSE)</f>
        <v>2</v>
      </c>
      <c r="P72" s="50">
        <f t="shared" si="0"/>
        <v>32</v>
      </c>
      <c r="Q72" s="50" t="str">
        <f>VLOOKUP(P72,'MATRIZ CALIFICACIÓN'!$D$58:$E$82,2,FALSE)</f>
        <v>MODERADA</v>
      </c>
      <c r="R72" s="56" t="str">
        <f>VLOOKUP(Q72,'MATRIZ CALIFICACIÓN'!$G$59:$I$62,2,FALSE)</f>
        <v>* Asumir el riesgo
* Reducir el riesgo</v>
      </c>
      <c r="S72" s="51" t="s">
        <v>5</v>
      </c>
      <c r="T72" s="51">
        <f t="shared" si="1"/>
        <v>20</v>
      </c>
      <c r="U72" s="53" t="s">
        <v>254</v>
      </c>
      <c r="V72" s="53" t="s">
        <v>5</v>
      </c>
      <c r="W72" s="53">
        <f t="shared" si="2"/>
        <v>20</v>
      </c>
      <c r="X72" s="53" t="s">
        <v>5</v>
      </c>
      <c r="Y72" s="53">
        <f t="shared" si="3"/>
        <v>20</v>
      </c>
      <c r="Z72" s="53" t="s">
        <v>5</v>
      </c>
      <c r="AA72" s="53">
        <f t="shared" si="4"/>
        <v>40</v>
      </c>
      <c r="AB72" s="53" t="s">
        <v>11</v>
      </c>
      <c r="AC72" s="57">
        <f t="shared" si="5"/>
        <v>100</v>
      </c>
      <c r="AD72" s="58">
        <f t="shared" si="6"/>
        <v>0</v>
      </c>
      <c r="AE72" s="51">
        <f t="shared" ref="AE72:AF72" si="63">IF(SUM(AC72),AVERAGEIF(AC72,"&gt;0",AC72),1)</f>
        <v>100</v>
      </c>
      <c r="AF72" s="51">
        <f t="shared" si="63"/>
        <v>1</v>
      </c>
      <c r="AG72" s="51">
        <f t="shared" ref="AG72:AH72" si="64">IF(AND(AE72&gt;=0,AE72&lt;=50),0,IF(AND(AE72&gt;50,AE72&lt;76),1,2))</f>
        <v>2</v>
      </c>
      <c r="AH72" s="51">
        <f t="shared" si="64"/>
        <v>0</v>
      </c>
      <c r="AI72" s="59">
        <f t="shared" ref="AI72:AJ72" si="65">IF(AG72&lt;N72,N72-AG72,N72)</f>
        <v>1</v>
      </c>
      <c r="AJ72" s="56">
        <f t="shared" si="65"/>
        <v>2</v>
      </c>
      <c r="AK72" s="51">
        <f t="shared" ref="AK72:AK78" si="66">VALUE(CONCATENATE(AI9:AI72,AJ72))</f>
        <v>12</v>
      </c>
      <c r="AL72" s="60" t="str">
        <f>VLOOKUP(AI72,'MATRIZ CALIFICACIÓN'!$A$10:$B$24,2,0)</f>
        <v>RARO (1)</v>
      </c>
      <c r="AM72" s="60" t="str">
        <f>HLOOKUP(AJ72,'MATRIZ CALIFICACIÓN'!$D$7:$H$8,2,0)</f>
        <v>MENOR (2)</v>
      </c>
      <c r="AN72" s="50" t="str">
        <f>VLOOKUP(AK72,'MATRIZ CALIFICACIÓN'!$D$58:$E$82,2,FALSE)</f>
        <v>BAJA</v>
      </c>
      <c r="AO72" s="51" t="str">
        <f>VLOOKUP(AN72,'MATRIZ CALIFICACIÓN'!$G$59:$I$62,2,FALSE)</f>
        <v>* Asumir el riesgo</v>
      </c>
      <c r="AP72" s="53" t="s">
        <v>255</v>
      </c>
      <c r="AQ72" s="61" t="s">
        <v>136</v>
      </c>
      <c r="AR72" s="61" t="s">
        <v>127</v>
      </c>
      <c r="AS72" s="53" t="s">
        <v>128</v>
      </c>
      <c r="AT72" s="67">
        <v>42479</v>
      </c>
      <c r="AU72" s="79" t="s">
        <v>256</v>
      </c>
      <c r="AV72" s="80">
        <v>0.5</v>
      </c>
      <c r="AW72" s="120">
        <v>42501</v>
      </c>
      <c r="AX72" s="217" t="s">
        <v>1339</v>
      </c>
      <c r="AY72" s="65"/>
      <c r="AZ72" s="65"/>
      <c r="BA72" s="65"/>
      <c r="BB72" s="65"/>
      <c r="BC72" s="65"/>
      <c r="BD72" s="65"/>
      <c r="BE72" s="65"/>
      <c r="BF72" s="65"/>
      <c r="BG72" s="65"/>
      <c r="BH72" s="65"/>
      <c r="BI72" s="66"/>
      <c r="BJ72" s="66"/>
      <c r="BK72" s="66"/>
      <c r="BL72" s="66"/>
      <c r="BM72" s="66"/>
      <c r="BN72" s="66"/>
      <c r="BO72" s="66"/>
      <c r="BP72" s="66"/>
      <c r="BQ72" s="66"/>
      <c r="BR72" s="66"/>
      <c r="BS72" s="66"/>
      <c r="BT72" s="66"/>
      <c r="BU72" s="66"/>
    </row>
    <row r="73" spans="1:73" ht="409.5">
      <c r="A73" s="50">
        <v>8</v>
      </c>
      <c r="B73" s="51" t="s">
        <v>39</v>
      </c>
      <c r="C73" s="51" t="s">
        <v>40</v>
      </c>
      <c r="D73" s="51" t="s">
        <v>36</v>
      </c>
      <c r="E73" s="52" t="s">
        <v>30</v>
      </c>
      <c r="F73" s="83" t="s">
        <v>250</v>
      </c>
      <c r="G73" s="51" t="s">
        <v>257</v>
      </c>
      <c r="H73" s="51" t="s">
        <v>258</v>
      </c>
      <c r="I73" s="51" t="s">
        <v>259</v>
      </c>
      <c r="J73" s="51" t="s">
        <v>8</v>
      </c>
      <c r="K73" s="53" t="s">
        <v>260</v>
      </c>
      <c r="L73" s="50" t="s">
        <v>34</v>
      </c>
      <c r="M73" s="50" t="s">
        <v>28</v>
      </c>
      <c r="N73" s="54">
        <f>VLOOKUP(L73,'MATRIZ CALIFICACIÓN'!$B$10:$C$24,2,FALSE)</f>
        <v>3</v>
      </c>
      <c r="O73" s="55">
        <f>HLOOKUP(M73,'MATRIZ CALIFICACIÓN'!$D$8:$H$9,2,FALSE)</f>
        <v>2</v>
      </c>
      <c r="P73" s="50">
        <f t="shared" si="0"/>
        <v>32</v>
      </c>
      <c r="Q73" s="50" t="str">
        <f>VLOOKUP(P73,'MATRIZ CALIFICACIÓN'!$D$58:$E$82,2,FALSE)</f>
        <v>MODERADA</v>
      </c>
      <c r="R73" s="56" t="str">
        <f>VLOOKUP(Q73,'MATRIZ CALIFICACIÓN'!$G$59:$I$62,2,FALSE)</f>
        <v>* Asumir el riesgo
* Reducir el riesgo</v>
      </c>
      <c r="S73" s="51" t="s">
        <v>5</v>
      </c>
      <c r="T73" s="51">
        <f t="shared" si="1"/>
        <v>20</v>
      </c>
      <c r="U73" s="53" t="s">
        <v>261</v>
      </c>
      <c r="V73" s="53" t="s">
        <v>5</v>
      </c>
      <c r="W73" s="53">
        <f t="shared" si="2"/>
        <v>20</v>
      </c>
      <c r="X73" s="53" t="s">
        <v>5</v>
      </c>
      <c r="Y73" s="53">
        <f t="shared" si="3"/>
        <v>20</v>
      </c>
      <c r="Z73" s="53" t="s">
        <v>5</v>
      </c>
      <c r="AA73" s="53">
        <f t="shared" si="4"/>
        <v>40</v>
      </c>
      <c r="AB73" s="53" t="s">
        <v>11</v>
      </c>
      <c r="AC73" s="57">
        <f t="shared" si="5"/>
        <v>100</v>
      </c>
      <c r="AD73" s="58">
        <f t="shared" si="6"/>
        <v>0</v>
      </c>
      <c r="AE73" s="51">
        <f t="shared" ref="AE73:AF73" si="67">IF(SUM(AC73),AVERAGEIF(AC73,"&gt;0",AC73),1)</f>
        <v>100</v>
      </c>
      <c r="AF73" s="51">
        <f t="shared" si="67"/>
        <v>1</v>
      </c>
      <c r="AG73" s="51">
        <f t="shared" ref="AG73:AH73" si="68">IF(AND(AE73&gt;=0,AE73&lt;=50),0,IF(AND(AE73&gt;50,AE73&lt;76),1,2))</f>
        <v>2</v>
      </c>
      <c r="AH73" s="51">
        <f t="shared" si="68"/>
        <v>0</v>
      </c>
      <c r="AI73" s="59">
        <f t="shared" ref="AI73:AJ73" si="69">IF(AG73&lt;N73,N73-AG73,N73)</f>
        <v>1</v>
      </c>
      <c r="AJ73" s="56">
        <f t="shared" si="69"/>
        <v>2</v>
      </c>
      <c r="AK73" s="51">
        <f t="shared" si="66"/>
        <v>12</v>
      </c>
      <c r="AL73" s="60" t="str">
        <f>VLOOKUP(AI73,'MATRIZ CALIFICACIÓN'!$A$10:$B$24,2,0)</f>
        <v>RARO (1)</v>
      </c>
      <c r="AM73" s="60" t="str">
        <f>HLOOKUP(AJ73,'MATRIZ CALIFICACIÓN'!$D$7:$H$8,2,0)</f>
        <v>MENOR (2)</v>
      </c>
      <c r="AN73" s="50" t="str">
        <f>VLOOKUP(AK73,'MATRIZ CALIFICACIÓN'!$D$58:$E$82,2,FALSE)</f>
        <v>BAJA</v>
      </c>
      <c r="AO73" s="51" t="str">
        <f>VLOOKUP(AN73,'MATRIZ CALIFICACIÓN'!$G$59:$I$62,2,FALSE)</f>
        <v>* Asumir el riesgo</v>
      </c>
      <c r="AP73" s="53" t="s">
        <v>262</v>
      </c>
      <c r="AQ73" s="61" t="s">
        <v>136</v>
      </c>
      <c r="AR73" s="61" t="s">
        <v>127</v>
      </c>
      <c r="AS73" s="53" t="s">
        <v>128</v>
      </c>
      <c r="AT73" s="67">
        <v>42480</v>
      </c>
      <c r="AU73" s="63" t="s">
        <v>263</v>
      </c>
      <c r="AV73" s="80">
        <v>0.3</v>
      </c>
      <c r="AW73" s="120">
        <v>42501</v>
      </c>
      <c r="AX73" s="217" t="s">
        <v>1339</v>
      </c>
      <c r="AY73" s="65"/>
      <c r="AZ73" s="65"/>
      <c r="BA73" s="65"/>
      <c r="BB73" s="65"/>
      <c r="BC73" s="65"/>
      <c r="BD73" s="65"/>
      <c r="BE73" s="65"/>
      <c r="BF73" s="65"/>
      <c r="BG73" s="65"/>
      <c r="BH73" s="65"/>
      <c r="BI73" s="66"/>
      <c r="BJ73" s="66"/>
      <c r="BK73" s="66"/>
      <c r="BL73" s="66"/>
      <c r="BM73" s="66"/>
      <c r="BN73" s="66"/>
      <c r="BO73" s="66"/>
      <c r="BP73" s="66"/>
      <c r="BQ73" s="66"/>
      <c r="BR73" s="66"/>
      <c r="BS73" s="66"/>
      <c r="BT73" s="66"/>
      <c r="BU73" s="66"/>
    </row>
    <row r="74" spans="1:73" ht="132.75" customHeight="1">
      <c r="A74" s="50">
        <v>8</v>
      </c>
      <c r="B74" s="51" t="s">
        <v>39</v>
      </c>
      <c r="C74" s="51" t="s">
        <v>40</v>
      </c>
      <c r="D74" s="51" t="s">
        <v>29</v>
      </c>
      <c r="E74" s="52" t="s">
        <v>30</v>
      </c>
      <c r="F74" s="83" t="s">
        <v>250</v>
      </c>
      <c r="G74" s="51" t="s">
        <v>264</v>
      </c>
      <c r="H74" s="51" t="s">
        <v>265</v>
      </c>
      <c r="I74" s="51" t="s">
        <v>266</v>
      </c>
      <c r="J74" s="51" t="s">
        <v>17</v>
      </c>
      <c r="K74" s="53" t="s">
        <v>267</v>
      </c>
      <c r="L74" s="50" t="s">
        <v>34</v>
      </c>
      <c r="M74" s="50" t="s">
        <v>42</v>
      </c>
      <c r="N74" s="54">
        <f>VLOOKUP(L74,'MATRIZ CALIFICACIÓN'!$B$10:$C$24,2,FALSE)</f>
        <v>3</v>
      </c>
      <c r="O74" s="55">
        <f>HLOOKUP(M74,'MATRIZ CALIFICACIÓN'!$D$8:$H$9,2,FALSE)</f>
        <v>4</v>
      </c>
      <c r="P74" s="50">
        <f t="shared" si="0"/>
        <v>34</v>
      </c>
      <c r="Q74" s="55" t="str">
        <f>VLOOKUP(P74,'MATRIZ CALIFICACIÓN'!$D$58:$E$82,2,FALSE)</f>
        <v>ALTA</v>
      </c>
      <c r="R74" s="56" t="str">
        <f>VLOOKUP(Q74,'MATRIZ CALIFICACIÓN'!$G$59:$I$62,2,FALSE)</f>
        <v>* Reducir el riesgo
* Evitar el riesgo
* Compartir o transferir el riesgo</v>
      </c>
      <c r="S74" s="51" t="s">
        <v>5</v>
      </c>
      <c r="T74" s="51">
        <f t="shared" si="1"/>
        <v>20</v>
      </c>
      <c r="U74" s="53" t="s">
        <v>268</v>
      </c>
      <c r="V74" s="53" t="s">
        <v>5</v>
      </c>
      <c r="W74" s="53">
        <f t="shared" si="2"/>
        <v>20</v>
      </c>
      <c r="X74" s="53" t="s">
        <v>5</v>
      </c>
      <c r="Y74" s="53">
        <f t="shared" si="3"/>
        <v>20</v>
      </c>
      <c r="Z74" s="53" t="s">
        <v>5</v>
      </c>
      <c r="AA74" s="53">
        <f t="shared" si="4"/>
        <v>40</v>
      </c>
      <c r="AB74" s="53" t="s">
        <v>11</v>
      </c>
      <c r="AC74" s="57">
        <f t="shared" si="5"/>
        <v>100</v>
      </c>
      <c r="AD74" s="58">
        <f t="shared" si="6"/>
        <v>0</v>
      </c>
      <c r="AE74" s="51">
        <f t="shared" ref="AE74:AF74" si="70">IF(SUM(AC74),AVERAGEIF(AC74,"&gt;0",AC74),1)</f>
        <v>100</v>
      </c>
      <c r="AF74" s="51">
        <f t="shared" si="70"/>
        <v>1</v>
      </c>
      <c r="AG74" s="51">
        <f t="shared" ref="AG74:AH74" si="71">IF(AND(AE74&gt;=0,AE74&lt;=50),0,IF(AND(AE74&gt;50,AE74&lt;76),1,2))</f>
        <v>2</v>
      </c>
      <c r="AH74" s="51">
        <f t="shared" si="71"/>
        <v>0</v>
      </c>
      <c r="AI74" s="59">
        <f t="shared" ref="AI74:AJ74" si="72">IF(AG74&lt;N74,N74-AG74,N74)</f>
        <v>1</v>
      </c>
      <c r="AJ74" s="56">
        <f t="shared" si="72"/>
        <v>4</v>
      </c>
      <c r="AK74" s="51">
        <f t="shared" si="66"/>
        <v>14</v>
      </c>
      <c r="AL74" s="60" t="str">
        <f>VLOOKUP(AI74,'MATRIZ CALIFICACIÓN'!$A$10:$B$24,2,0)</f>
        <v>RARO (1)</v>
      </c>
      <c r="AM74" s="60" t="str">
        <f>HLOOKUP(AJ74,'MATRIZ CALIFICACIÓN'!$D$7:$H$8,2,0)</f>
        <v>MAYOR (4)</v>
      </c>
      <c r="AN74" s="50" t="str">
        <f>VLOOKUP(AK74,'MATRIZ CALIFICACIÓN'!$D$58:$E$82,2,FALSE)</f>
        <v>MODERADA</v>
      </c>
      <c r="AO74" s="51" t="str">
        <f>VLOOKUP(AN74,'MATRIZ CALIFICACIÓN'!$G$59:$I$62,2,FALSE)</f>
        <v>* Asumir el riesgo
* Reducir el riesgo</v>
      </c>
      <c r="AP74" s="53" t="s">
        <v>269</v>
      </c>
      <c r="AQ74" s="61" t="s">
        <v>136</v>
      </c>
      <c r="AR74" s="61" t="s">
        <v>127</v>
      </c>
      <c r="AS74" s="53" t="s">
        <v>128</v>
      </c>
      <c r="AT74" s="67">
        <v>42481</v>
      </c>
      <c r="AU74" s="79" t="s">
        <v>270</v>
      </c>
      <c r="AV74" s="80">
        <v>0.3</v>
      </c>
      <c r="AW74" s="120">
        <v>42501</v>
      </c>
      <c r="AX74" s="217" t="s">
        <v>1339</v>
      </c>
      <c r="AY74" s="65"/>
      <c r="AZ74" s="65"/>
      <c r="BA74" s="65"/>
      <c r="BB74" s="65"/>
      <c r="BC74" s="65"/>
      <c r="BD74" s="65"/>
      <c r="BE74" s="65"/>
      <c r="BF74" s="65"/>
      <c r="BG74" s="65"/>
      <c r="BH74" s="65"/>
      <c r="BI74" s="66"/>
      <c r="BJ74" s="66"/>
      <c r="BK74" s="66"/>
      <c r="BL74" s="66"/>
      <c r="BM74" s="66"/>
      <c r="BN74" s="66"/>
      <c r="BO74" s="66"/>
      <c r="BP74" s="66"/>
      <c r="BQ74" s="66"/>
      <c r="BR74" s="66"/>
      <c r="BS74" s="66"/>
      <c r="BT74" s="66"/>
      <c r="BU74" s="66"/>
    </row>
    <row r="75" spans="1:73" ht="132.75" customHeight="1">
      <c r="A75" s="50">
        <v>8</v>
      </c>
      <c r="B75" s="51" t="s">
        <v>39</v>
      </c>
      <c r="C75" s="51" t="s">
        <v>40</v>
      </c>
      <c r="D75" s="51" t="s">
        <v>29</v>
      </c>
      <c r="E75" s="52" t="s">
        <v>30</v>
      </c>
      <c r="F75" s="83" t="s">
        <v>250</v>
      </c>
      <c r="G75" s="51" t="s">
        <v>271</v>
      </c>
      <c r="H75" s="51" t="s">
        <v>272</v>
      </c>
      <c r="I75" s="51" t="s">
        <v>273</v>
      </c>
      <c r="J75" s="51" t="s">
        <v>17</v>
      </c>
      <c r="K75" s="53" t="s">
        <v>274</v>
      </c>
      <c r="L75" s="50" t="s">
        <v>34</v>
      </c>
      <c r="M75" s="50" t="s">
        <v>42</v>
      </c>
      <c r="N75" s="54">
        <f>VLOOKUP(L75,'MATRIZ CALIFICACIÓN'!$B$10:$C$24,2,FALSE)</f>
        <v>3</v>
      </c>
      <c r="O75" s="55">
        <f>HLOOKUP(M75,'MATRIZ CALIFICACIÓN'!$D$8:$H$9,2,FALSE)</f>
        <v>4</v>
      </c>
      <c r="P75" s="50">
        <f t="shared" si="0"/>
        <v>34</v>
      </c>
      <c r="Q75" s="55" t="str">
        <f>VLOOKUP(P75,'MATRIZ CALIFICACIÓN'!$D$58:$E$82,2,FALSE)</f>
        <v>ALTA</v>
      </c>
      <c r="R75" s="56" t="str">
        <f>VLOOKUP(Q75,'MATRIZ CALIFICACIÓN'!$G$59:$I$62,2,FALSE)</f>
        <v>* Reducir el riesgo
* Evitar el riesgo
* Compartir o transferir el riesgo</v>
      </c>
      <c r="S75" s="51" t="s">
        <v>5</v>
      </c>
      <c r="T75" s="51">
        <f t="shared" si="1"/>
        <v>20</v>
      </c>
      <c r="U75" s="53" t="s">
        <v>275</v>
      </c>
      <c r="V75" s="53" t="s">
        <v>5</v>
      </c>
      <c r="W75" s="53">
        <f t="shared" si="2"/>
        <v>20</v>
      </c>
      <c r="X75" s="53" t="s">
        <v>5</v>
      </c>
      <c r="Y75" s="53">
        <f t="shared" si="3"/>
        <v>20</v>
      </c>
      <c r="Z75" s="53" t="s">
        <v>5</v>
      </c>
      <c r="AA75" s="53">
        <f t="shared" si="4"/>
        <v>40</v>
      </c>
      <c r="AB75" s="53" t="s">
        <v>11</v>
      </c>
      <c r="AC75" s="57">
        <f t="shared" si="5"/>
        <v>100</v>
      </c>
      <c r="AD75" s="58">
        <f t="shared" si="6"/>
        <v>0</v>
      </c>
      <c r="AE75" s="51">
        <f t="shared" ref="AE75:AF75" si="73">IF(SUM(AC75),AVERAGEIF(AC75,"&gt;0",AC75),1)</f>
        <v>100</v>
      </c>
      <c r="AF75" s="51">
        <f t="shared" si="73"/>
        <v>1</v>
      </c>
      <c r="AG75" s="51">
        <f t="shared" ref="AG75:AH75" si="74">IF(AND(AE75&gt;=0,AE75&lt;=50),0,IF(AND(AE75&gt;50,AE75&lt;76),1,2))</f>
        <v>2</v>
      </c>
      <c r="AH75" s="51">
        <f t="shared" si="74"/>
        <v>0</v>
      </c>
      <c r="AI75" s="59">
        <f t="shared" ref="AI75:AJ75" si="75">IF(AG75&lt;N75,N75-AG75,N75)</f>
        <v>1</v>
      </c>
      <c r="AJ75" s="56">
        <f t="shared" si="75"/>
        <v>4</v>
      </c>
      <c r="AK75" s="51">
        <f t="shared" si="66"/>
        <v>14</v>
      </c>
      <c r="AL75" s="60" t="str">
        <f>VLOOKUP(AI75,'MATRIZ CALIFICACIÓN'!$A$10:$B$24,2,0)</f>
        <v>RARO (1)</v>
      </c>
      <c r="AM75" s="60" t="str">
        <f>HLOOKUP(AJ75,'MATRIZ CALIFICACIÓN'!$D$7:$H$8,2,0)</f>
        <v>MAYOR (4)</v>
      </c>
      <c r="AN75" s="50" t="str">
        <f>VLOOKUP(AK75,'MATRIZ CALIFICACIÓN'!$D$58:$E$82,2,FALSE)</f>
        <v>MODERADA</v>
      </c>
      <c r="AO75" s="51" t="str">
        <f>VLOOKUP(AN75,'MATRIZ CALIFICACIÓN'!$G$59:$I$62,2,FALSE)</f>
        <v>* Asumir el riesgo
* Reducir el riesgo</v>
      </c>
      <c r="AP75" s="53" t="s">
        <v>276</v>
      </c>
      <c r="AQ75" s="61" t="s">
        <v>136</v>
      </c>
      <c r="AR75" s="61" t="s">
        <v>127</v>
      </c>
      <c r="AS75" s="53" t="s">
        <v>128</v>
      </c>
      <c r="AT75" s="67">
        <v>42478</v>
      </c>
      <c r="AU75" s="79" t="s">
        <v>277</v>
      </c>
      <c r="AV75" s="80">
        <v>0.2</v>
      </c>
      <c r="AW75" s="120">
        <v>42501</v>
      </c>
      <c r="AX75" s="217" t="s">
        <v>1339</v>
      </c>
      <c r="AY75" s="65"/>
      <c r="AZ75" s="65"/>
      <c r="BA75" s="65"/>
      <c r="BB75" s="65"/>
      <c r="BC75" s="65"/>
      <c r="BD75" s="65"/>
      <c r="BE75" s="65"/>
      <c r="BF75" s="65"/>
      <c r="BG75" s="65"/>
      <c r="BH75" s="65"/>
      <c r="BI75" s="66"/>
      <c r="BJ75" s="66"/>
      <c r="BK75" s="66"/>
      <c r="BL75" s="66"/>
      <c r="BM75" s="66"/>
      <c r="BN75" s="66"/>
      <c r="BO75" s="66"/>
      <c r="BP75" s="66"/>
      <c r="BQ75" s="66"/>
      <c r="BR75" s="66"/>
      <c r="BS75" s="66"/>
      <c r="BT75" s="66"/>
      <c r="BU75" s="66"/>
    </row>
    <row r="76" spans="1:73" ht="235.5" customHeight="1">
      <c r="A76" s="50">
        <v>8</v>
      </c>
      <c r="B76" s="51" t="s">
        <v>39</v>
      </c>
      <c r="C76" s="51" t="s">
        <v>40</v>
      </c>
      <c r="D76" s="51" t="s">
        <v>36</v>
      </c>
      <c r="E76" s="52" t="s">
        <v>30</v>
      </c>
      <c r="F76" s="83" t="s">
        <v>250</v>
      </c>
      <c r="G76" s="51" t="s">
        <v>278</v>
      </c>
      <c r="H76" s="51" t="s">
        <v>279</v>
      </c>
      <c r="I76" s="51" t="s">
        <v>280</v>
      </c>
      <c r="J76" s="51" t="s">
        <v>44</v>
      </c>
      <c r="K76" s="53" t="s">
        <v>281</v>
      </c>
      <c r="L76" s="50" t="s">
        <v>34</v>
      </c>
      <c r="M76" s="50" t="s">
        <v>35</v>
      </c>
      <c r="N76" s="54">
        <f>VLOOKUP(L76,'MATRIZ CALIFICACIÓN'!$B$10:$C$24,2,FALSE)</f>
        <v>3</v>
      </c>
      <c r="O76" s="55">
        <f>HLOOKUP(M76,'MATRIZ CALIFICACIÓN'!$D$8:$H$9,2,FALSE)</f>
        <v>3</v>
      </c>
      <c r="P76" s="50">
        <f t="shared" si="0"/>
        <v>33</v>
      </c>
      <c r="Q76" s="55" t="str">
        <f>VLOOKUP(P76,'MATRIZ CALIFICACIÓN'!$D$58:$E$82,2,FALSE)</f>
        <v>ALTA</v>
      </c>
      <c r="R76" s="56" t="str">
        <f>VLOOKUP(Q76,'MATRIZ CALIFICACIÓN'!$G$59:$I$62,2,FALSE)</f>
        <v>* Reducir el riesgo
* Evitar el riesgo
* Compartir o transferir el riesgo</v>
      </c>
      <c r="S76" s="51" t="s">
        <v>5</v>
      </c>
      <c r="T76" s="51">
        <f t="shared" si="1"/>
        <v>20</v>
      </c>
      <c r="U76" s="53" t="s">
        <v>282</v>
      </c>
      <c r="V76" s="53" t="s">
        <v>5</v>
      </c>
      <c r="W76" s="53">
        <f t="shared" si="2"/>
        <v>20</v>
      </c>
      <c r="X76" s="53" t="s">
        <v>5</v>
      </c>
      <c r="Y76" s="53">
        <f t="shared" si="3"/>
        <v>20</v>
      </c>
      <c r="Z76" s="53" t="s">
        <v>5</v>
      </c>
      <c r="AA76" s="53">
        <f t="shared" si="4"/>
        <v>40</v>
      </c>
      <c r="AB76" s="53" t="s">
        <v>11</v>
      </c>
      <c r="AC76" s="57">
        <f t="shared" si="5"/>
        <v>100</v>
      </c>
      <c r="AD76" s="58">
        <f t="shared" si="6"/>
        <v>0</v>
      </c>
      <c r="AE76" s="51">
        <f t="shared" ref="AE76:AF76" si="76">IF(SUM(AC76),AVERAGEIF(AC76,"&gt;0",AC76),1)</f>
        <v>100</v>
      </c>
      <c r="AF76" s="51">
        <f t="shared" si="76"/>
        <v>1</v>
      </c>
      <c r="AG76" s="51">
        <f t="shared" ref="AG76:AH76" si="77">IF(AND(AE76&gt;=0,AE76&lt;=50),0,IF(AND(AE76&gt;50,AE76&lt;76),1,2))</f>
        <v>2</v>
      </c>
      <c r="AH76" s="51">
        <f t="shared" si="77"/>
        <v>0</v>
      </c>
      <c r="AI76" s="59">
        <f t="shared" ref="AI76:AJ76" si="78">IF(AG76&lt;N76,N76-AG76,N76)</f>
        <v>1</v>
      </c>
      <c r="AJ76" s="56">
        <f t="shared" si="78"/>
        <v>3</v>
      </c>
      <c r="AK76" s="51">
        <f t="shared" si="66"/>
        <v>13</v>
      </c>
      <c r="AL76" s="60" t="str">
        <f>VLOOKUP(AI76,'MATRIZ CALIFICACIÓN'!$A$10:$B$24,2,0)</f>
        <v>RARO (1)</v>
      </c>
      <c r="AM76" s="60" t="str">
        <f>HLOOKUP(AJ76,'MATRIZ CALIFICACIÓN'!$D$7:$H$8,2,0)</f>
        <v>MODERADO (3)</v>
      </c>
      <c r="AN76" s="50" t="str">
        <f>VLOOKUP(AK76,'MATRIZ CALIFICACIÓN'!$D$58:$E$82,2,FALSE)</f>
        <v>BAJA</v>
      </c>
      <c r="AO76" s="51" t="str">
        <f>VLOOKUP(AN76,'MATRIZ CALIFICACIÓN'!$G$59:$I$62,2,FALSE)</f>
        <v>* Asumir el riesgo</v>
      </c>
      <c r="AP76" s="53" t="s">
        <v>283</v>
      </c>
      <c r="AQ76" s="61" t="s">
        <v>136</v>
      </c>
      <c r="AR76" s="61" t="s">
        <v>127</v>
      </c>
      <c r="AS76" s="53" t="s">
        <v>128</v>
      </c>
      <c r="AT76" s="67">
        <v>42482</v>
      </c>
      <c r="AU76" s="79" t="s">
        <v>284</v>
      </c>
      <c r="AV76" s="80">
        <v>0.8</v>
      </c>
      <c r="AW76" s="120">
        <v>42501</v>
      </c>
      <c r="AX76" s="217" t="s">
        <v>1339</v>
      </c>
      <c r="AY76" s="65"/>
      <c r="AZ76" s="65"/>
      <c r="BA76" s="65"/>
      <c r="BB76" s="65"/>
      <c r="BC76" s="65"/>
      <c r="BD76" s="65"/>
      <c r="BE76" s="65"/>
      <c r="BF76" s="65"/>
      <c r="BG76" s="65"/>
      <c r="BH76" s="65"/>
      <c r="BI76" s="66"/>
      <c r="BJ76" s="66"/>
      <c r="BK76" s="66"/>
      <c r="BL76" s="66"/>
      <c r="BM76" s="66"/>
      <c r="BN76" s="66"/>
      <c r="BO76" s="66"/>
      <c r="BP76" s="66"/>
      <c r="BQ76" s="66"/>
      <c r="BR76" s="66"/>
      <c r="BS76" s="66"/>
      <c r="BT76" s="66"/>
      <c r="BU76" s="66"/>
    </row>
    <row r="77" spans="1:73" ht="265.5" customHeight="1">
      <c r="A77" s="50">
        <v>8</v>
      </c>
      <c r="B77" s="51" t="s">
        <v>39</v>
      </c>
      <c r="C77" s="51" t="s">
        <v>40</v>
      </c>
      <c r="D77" s="51" t="s">
        <v>15</v>
      </c>
      <c r="E77" s="52" t="s">
        <v>23</v>
      </c>
      <c r="F77" s="83" t="s">
        <v>250</v>
      </c>
      <c r="G77" s="51" t="s">
        <v>285</v>
      </c>
      <c r="H77" s="51" t="s">
        <v>286</v>
      </c>
      <c r="I77" s="51" t="s">
        <v>287</v>
      </c>
      <c r="J77" s="51" t="s">
        <v>8</v>
      </c>
      <c r="K77" s="53" t="s">
        <v>288</v>
      </c>
      <c r="L77" s="50" t="s">
        <v>34</v>
      </c>
      <c r="M77" s="50" t="s">
        <v>42</v>
      </c>
      <c r="N77" s="54">
        <f>VLOOKUP(L77,'MATRIZ CALIFICACIÓN'!$B$10:$C$24,2,FALSE)</f>
        <v>3</v>
      </c>
      <c r="O77" s="55">
        <f>HLOOKUP(M77,'MATRIZ CALIFICACIÓN'!$D$8:$H$9,2,FALSE)</f>
        <v>4</v>
      </c>
      <c r="P77" s="50">
        <f t="shared" si="0"/>
        <v>34</v>
      </c>
      <c r="Q77" s="55" t="str">
        <f>VLOOKUP(P77,'MATRIZ CALIFICACIÓN'!$D$58:$E$82,2,FALSE)</f>
        <v>ALTA</v>
      </c>
      <c r="R77" s="56" t="str">
        <f>VLOOKUP(Q77,'MATRIZ CALIFICACIÓN'!$G$59:$I$62,2,FALSE)</f>
        <v>* Reducir el riesgo
* Evitar el riesgo
* Compartir o transferir el riesgo</v>
      </c>
      <c r="S77" s="51" t="s">
        <v>5</v>
      </c>
      <c r="T77" s="51">
        <f t="shared" si="1"/>
        <v>20</v>
      </c>
      <c r="U77" s="53" t="s">
        <v>289</v>
      </c>
      <c r="V77" s="53" t="s">
        <v>5</v>
      </c>
      <c r="W77" s="53">
        <f t="shared" si="2"/>
        <v>20</v>
      </c>
      <c r="X77" s="53" t="s">
        <v>5</v>
      </c>
      <c r="Y77" s="53">
        <f t="shared" si="3"/>
        <v>20</v>
      </c>
      <c r="Z77" s="53" t="s">
        <v>5</v>
      </c>
      <c r="AA77" s="53">
        <f t="shared" si="4"/>
        <v>40</v>
      </c>
      <c r="AB77" s="53" t="s">
        <v>11</v>
      </c>
      <c r="AC77" s="57">
        <f t="shared" si="5"/>
        <v>100</v>
      </c>
      <c r="AD77" s="58">
        <f t="shared" si="6"/>
        <v>0</v>
      </c>
      <c r="AE77" s="51">
        <f t="shared" ref="AE77:AF77" si="79">IF(SUM(AC77),AVERAGEIF(AC77,"&gt;0",AC77),1)</f>
        <v>100</v>
      </c>
      <c r="AF77" s="51">
        <f t="shared" si="79"/>
        <v>1</v>
      </c>
      <c r="AG77" s="51">
        <f t="shared" ref="AG77:AH77" si="80">IF(AND(AE77&gt;=0,AE77&lt;=50),0,IF(AND(AE77&gt;50,AE77&lt;76),1,2))</f>
        <v>2</v>
      </c>
      <c r="AH77" s="51">
        <f t="shared" si="80"/>
        <v>0</v>
      </c>
      <c r="AI77" s="59">
        <f t="shared" ref="AI77:AJ77" si="81">IF(AG77&lt;N77,N77-AG77,N77)</f>
        <v>1</v>
      </c>
      <c r="AJ77" s="56">
        <f t="shared" si="81"/>
        <v>4</v>
      </c>
      <c r="AK77" s="51">
        <f t="shared" si="66"/>
        <v>14</v>
      </c>
      <c r="AL77" s="60" t="str">
        <f>VLOOKUP(AI77,'MATRIZ CALIFICACIÓN'!$A$10:$B$24,2,0)</f>
        <v>RARO (1)</v>
      </c>
      <c r="AM77" s="60" t="str">
        <f>HLOOKUP(AJ77,'MATRIZ CALIFICACIÓN'!$D$7:$H$8,2,0)</f>
        <v>MAYOR (4)</v>
      </c>
      <c r="AN77" s="50" t="str">
        <f>VLOOKUP(AK77,'MATRIZ CALIFICACIÓN'!$D$58:$E$82,2,FALSE)</f>
        <v>MODERADA</v>
      </c>
      <c r="AO77" s="51" t="str">
        <f>VLOOKUP(AN77,'MATRIZ CALIFICACIÓN'!$G$59:$I$62,2,FALSE)</f>
        <v>* Asumir el riesgo
* Reducir el riesgo</v>
      </c>
      <c r="AP77" s="53" t="s">
        <v>290</v>
      </c>
      <c r="AQ77" s="61" t="s">
        <v>136</v>
      </c>
      <c r="AR77" s="61" t="s">
        <v>127</v>
      </c>
      <c r="AS77" s="53" t="s">
        <v>128</v>
      </c>
      <c r="AT77" s="67">
        <v>42482</v>
      </c>
      <c r="AU77" s="79" t="s">
        <v>291</v>
      </c>
      <c r="AV77" s="80">
        <v>0.1</v>
      </c>
      <c r="AW77" s="120">
        <v>42501</v>
      </c>
      <c r="AX77" s="217" t="s">
        <v>1339</v>
      </c>
      <c r="AY77" s="65"/>
      <c r="AZ77" s="65"/>
      <c r="BA77" s="65"/>
      <c r="BB77" s="65"/>
      <c r="BC77" s="65"/>
      <c r="BD77" s="65"/>
      <c r="BE77" s="65"/>
      <c r="BF77" s="65"/>
      <c r="BG77" s="65"/>
      <c r="BH77" s="65"/>
      <c r="BI77" s="66"/>
      <c r="BJ77" s="66"/>
      <c r="BK77" s="66"/>
      <c r="BL77" s="66"/>
      <c r="BM77" s="66"/>
      <c r="BN77" s="66"/>
      <c r="BO77" s="66"/>
      <c r="BP77" s="66"/>
      <c r="BQ77" s="66"/>
      <c r="BR77" s="66"/>
      <c r="BS77" s="66"/>
      <c r="BT77" s="66"/>
      <c r="BU77" s="66"/>
    </row>
    <row r="78" spans="1:73" ht="186" customHeight="1">
      <c r="A78" s="50">
        <v>8</v>
      </c>
      <c r="B78" s="51" t="s">
        <v>39</v>
      </c>
      <c r="C78" s="51" t="s">
        <v>40</v>
      </c>
      <c r="D78" s="51" t="s">
        <v>29</v>
      </c>
      <c r="E78" s="52" t="s">
        <v>30</v>
      </c>
      <c r="F78" s="83" t="s">
        <v>250</v>
      </c>
      <c r="G78" s="51" t="s">
        <v>292</v>
      </c>
      <c r="H78" s="51" t="s">
        <v>293</v>
      </c>
      <c r="I78" s="51" t="s">
        <v>294</v>
      </c>
      <c r="J78" s="51" t="s">
        <v>8</v>
      </c>
      <c r="K78" s="53" t="s">
        <v>295</v>
      </c>
      <c r="L78" s="50" t="s">
        <v>34</v>
      </c>
      <c r="M78" s="50" t="s">
        <v>35</v>
      </c>
      <c r="N78" s="54">
        <f>VLOOKUP(L78,'MATRIZ CALIFICACIÓN'!$B$10:$C$24,2,FALSE)</f>
        <v>3</v>
      </c>
      <c r="O78" s="55">
        <f>HLOOKUP(M78,'MATRIZ CALIFICACIÓN'!$D$8:$H$9,2,FALSE)</f>
        <v>3</v>
      </c>
      <c r="P78" s="50">
        <f t="shared" si="0"/>
        <v>33</v>
      </c>
      <c r="Q78" s="55" t="str">
        <f>VLOOKUP(P78,'MATRIZ CALIFICACIÓN'!$D$58:$E$82,2,FALSE)</f>
        <v>ALTA</v>
      </c>
      <c r="R78" s="56" t="str">
        <f>VLOOKUP(Q78,'MATRIZ CALIFICACIÓN'!$G$59:$I$62,2,FALSE)</f>
        <v>* Reducir el riesgo
* Evitar el riesgo
* Compartir o transferir el riesgo</v>
      </c>
      <c r="S78" s="51" t="s">
        <v>5</v>
      </c>
      <c r="T78" s="51">
        <f t="shared" si="1"/>
        <v>20</v>
      </c>
      <c r="U78" s="53" t="s">
        <v>296</v>
      </c>
      <c r="V78" s="53" t="s">
        <v>5</v>
      </c>
      <c r="W78" s="53">
        <f t="shared" si="2"/>
        <v>20</v>
      </c>
      <c r="X78" s="53" t="s">
        <v>5</v>
      </c>
      <c r="Y78" s="53">
        <f t="shared" si="3"/>
        <v>20</v>
      </c>
      <c r="Z78" s="53" t="s">
        <v>5</v>
      </c>
      <c r="AA78" s="53">
        <f t="shared" si="4"/>
        <v>40</v>
      </c>
      <c r="AB78" s="53" t="s">
        <v>11</v>
      </c>
      <c r="AC78" s="57">
        <f t="shared" si="5"/>
        <v>100</v>
      </c>
      <c r="AD78" s="58">
        <f t="shared" si="6"/>
        <v>0</v>
      </c>
      <c r="AE78" s="51">
        <f t="shared" ref="AE78:AF78" si="82">IF(SUM(AC78),AVERAGEIF(AC78,"&gt;0",AC78),1)</f>
        <v>100</v>
      </c>
      <c r="AF78" s="51">
        <f t="shared" si="82"/>
        <v>1</v>
      </c>
      <c r="AG78" s="51">
        <f t="shared" ref="AG78:AH78" si="83">IF(AND(AE78&gt;=0,AE78&lt;=50),0,IF(AND(AE78&gt;50,AE78&lt;76),1,2))</f>
        <v>2</v>
      </c>
      <c r="AH78" s="51">
        <f t="shared" si="83"/>
        <v>0</v>
      </c>
      <c r="AI78" s="59">
        <f t="shared" ref="AI78:AJ78" si="84">IF(AG78&lt;N78,N78-AG78,N78)</f>
        <v>1</v>
      </c>
      <c r="AJ78" s="56">
        <f t="shared" si="84"/>
        <v>3</v>
      </c>
      <c r="AK78" s="51">
        <f t="shared" si="66"/>
        <v>13</v>
      </c>
      <c r="AL78" s="60" t="str">
        <f>VLOOKUP(AI78,'MATRIZ CALIFICACIÓN'!$A$10:$B$24,2,0)</f>
        <v>RARO (1)</v>
      </c>
      <c r="AM78" s="60" t="str">
        <f>HLOOKUP(AJ78,'MATRIZ CALIFICACIÓN'!$D$7:$H$8,2,0)</f>
        <v>MODERADO (3)</v>
      </c>
      <c r="AN78" s="50" t="str">
        <f>VLOOKUP(AK78,'MATRIZ CALIFICACIÓN'!$D$58:$E$82,2,FALSE)</f>
        <v>BAJA</v>
      </c>
      <c r="AO78" s="51" t="str">
        <f>VLOOKUP(AN78,'MATRIZ CALIFICACIÓN'!$G$59:$I$62,2,FALSE)</f>
        <v>* Asumir el riesgo</v>
      </c>
      <c r="AP78" s="53" t="s">
        <v>297</v>
      </c>
      <c r="AQ78" s="61" t="s">
        <v>136</v>
      </c>
      <c r="AR78" s="61" t="s">
        <v>127</v>
      </c>
      <c r="AS78" s="53" t="s">
        <v>128</v>
      </c>
      <c r="AT78" s="67">
        <v>42482</v>
      </c>
      <c r="AU78" s="90" t="s">
        <v>298</v>
      </c>
      <c r="AV78" s="80">
        <v>0.33</v>
      </c>
      <c r="AW78" s="120">
        <v>42501</v>
      </c>
      <c r="AX78" s="217" t="s">
        <v>1339</v>
      </c>
      <c r="AY78" s="65"/>
      <c r="AZ78" s="65"/>
      <c r="BA78" s="65"/>
      <c r="BB78" s="65"/>
      <c r="BC78" s="65"/>
      <c r="BD78" s="65"/>
      <c r="BE78" s="65"/>
      <c r="BF78" s="65"/>
      <c r="BG78" s="65"/>
      <c r="BH78" s="65"/>
      <c r="BI78" s="66"/>
      <c r="BJ78" s="66"/>
      <c r="BK78" s="66"/>
      <c r="BL78" s="66"/>
      <c r="BM78" s="66"/>
      <c r="BN78" s="66"/>
      <c r="BO78" s="66"/>
      <c r="BP78" s="66"/>
      <c r="BQ78" s="66"/>
      <c r="BR78" s="66"/>
      <c r="BS78" s="66"/>
      <c r="BT78" s="66"/>
      <c r="BU78" s="66"/>
    </row>
    <row r="79" spans="1:73" ht="118.5" customHeight="1">
      <c r="A79" s="91">
        <v>8</v>
      </c>
      <c r="B79" s="71" t="s">
        <v>39</v>
      </c>
      <c r="C79" s="51" t="s">
        <v>40</v>
      </c>
      <c r="D79" s="51" t="s">
        <v>36</v>
      </c>
      <c r="E79" s="52" t="s">
        <v>30</v>
      </c>
      <c r="F79" s="83" t="s">
        <v>250</v>
      </c>
      <c r="G79" s="71" t="s">
        <v>299</v>
      </c>
      <c r="H79" s="51" t="s">
        <v>300</v>
      </c>
      <c r="I79" s="51" t="s">
        <v>301</v>
      </c>
      <c r="J79" s="73" t="s">
        <v>143</v>
      </c>
      <c r="K79" s="85" t="s">
        <v>302</v>
      </c>
      <c r="L79" s="50" t="s">
        <v>34</v>
      </c>
      <c r="M79" s="50" t="s">
        <v>35</v>
      </c>
      <c r="N79" s="54">
        <f>VLOOKUP(L79,'MATRIZ CALIFICACIÓN'!$B$10:$C$24,2,FALSE)</f>
        <v>3</v>
      </c>
      <c r="O79" s="55">
        <f>HLOOKUP(M79,'MATRIZ CALIFICACIÓN'!$D$8:$H$9,2,FALSE)</f>
        <v>3</v>
      </c>
      <c r="P79" s="50">
        <f t="shared" si="0"/>
        <v>33</v>
      </c>
      <c r="Q79" s="55" t="str">
        <f>VLOOKUP(P79,'MATRIZ CALIFICACIÓN'!$D$58:$E$82,2,FALSE)</f>
        <v>ALTA</v>
      </c>
      <c r="R79" s="56" t="str">
        <f>VLOOKUP(Q79,'MATRIZ CALIFICACIÓN'!$G$59:$I$62,2,FALSE)</f>
        <v>* Reducir el riesgo
* Evitar el riesgo
* Compartir o transferir el riesgo</v>
      </c>
      <c r="S79" s="51" t="s">
        <v>5</v>
      </c>
      <c r="T79" s="51">
        <f t="shared" si="1"/>
        <v>20</v>
      </c>
      <c r="U79" s="71" t="s">
        <v>303</v>
      </c>
      <c r="V79" s="53" t="s">
        <v>5</v>
      </c>
      <c r="W79" s="53">
        <f t="shared" si="2"/>
        <v>20</v>
      </c>
      <c r="X79" s="53" t="s">
        <v>5</v>
      </c>
      <c r="Y79" s="53">
        <f t="shared" si="3"/>
        <v>20</v>
      </c>
      <c r="Z79" s="53" t="s">
        <v>14</v>
      </c>
      <c r="AA79" s="53">
        <f t="shared" si="4"/>
        <v>0</v>
      </c>
      <c r="AB79" s="53" t="s">
        <v>11</v>
      </c>
      <c r="AC79" s="57">
        <f t="shared" si="5"/>
        <v>60</v>
      </c>
      <c r="AD79" s="58">
        <f t="shared" si="6"/>
        <v>0</v>
      </c>
      <c r="AE79" s="51">
        <f t="shared" ref="AE79:AF79" si="85">IF(SUM(AC79),AVERAGEIF(AC79,"&gt;0",AC79),1)</f>
        <v>60</v>
      </c>
      <c r="AF79" s="51">
        <f t="shared" si="85"/>
        <v>1</v>
      </c>
      <c r="AG79" s="51">
        <f t="shared" ref="AG79:AH79" si="86">IF(AND(AE79&gt;=0,AE79&lt;=50),0,IF(AND(AE79&gt;50,AE79&lt;76),1,2))</f>
        <v>1</v>
      </c>
      <c r="AH79" s="51">
        <f t="shared" si="86"/>
        <v>0</v>
      </c>
      <c r="AI79" s="59">
        <f t="shared" ref="AI79:AJ79" si="87">IF(AG79&lt;N79,N79-AG79,N79)</f>
        <v>2</v>
      </c>
      <c r="AJ79" s="56">
        <f t="shared" si="87"/>
        <v>3</v>
      </c>
      <c r="AK79" s="51">
        <f t="shared" ref="AK79:AK80" si="88">VALUE(CONCATENATE(AI26:AI79,AJ79))</f>
        <v>23</v>
      </c>
      <c r="AL79" s="76" t="s">
        <v>1338</v>
      </c>
      <c r="AM79" s="76" t="s">
        <v>1338</v>
      </c>
      <c r="AN79" s="50" t="s">
        <v>1338</v>
      </c>
      <c r="AO79" s="51" t="s">
        <v>1338</v>
      </c>
      <c r="AP79" s="53" t="s">
        <v>304</v>
      </c>
      <c r="AQ79" s="61" t="s">
        <v>136</v>
      </c>
      <c r="AR79" s="61" t="s">
        <v>127</v>
      </c>
      <c r="AS79" s="53" t="s">
        <v>128</v>
      </c>
      <c r="AT79" s="92" t="s">
        <v>305</v>
      </c>
      <c r="AU79" s="93" t="s">
        <v>306</v>
      </c>
      <c r="AV79" s="80">
        <v>0.33</v>
      </c>
      <c r="AW79" s="120">
        <v>42501</v>
      </c>
      <c r="AX79" s="217" t="s">
        <v>1339</v>
      </c>
      <c r="AY79" s="65"/>
      <c r="AZ79" s="65"/>
      <c r="BA79" s="65"/>
      <c r="BB79" s="65"/>
      <c r="BC79" s="65"/>
      <c r="BD79" s="65"/>
      <c r="BE79" s="65"/>
      <c r="BF79" s="65"/>
      <c r="BG79" s="65"/>
      <c r="BH79" s="65"/>
      <c r="BI79" s="66"/>
      <c r="BJ79" s="66"/>
      <c r="BK79" s="66"/>
      <c r="BL79" s="66"/>
      <c r="BM79" s="66"/>
      <c r="BN79" s="66"/>
      <c r="BO79" s="66"/>
      <c r="BP79" s="66"/>
      <c r="BQ79" s="66"/>
      <c r="BR79" s="66"/>
      <c r="BS79" s="66"/>
      <c r="BT79" s="66"/>
      <c r="BU79" s="66"/>
    </row>
    <row r="80" spans="1:73" ht="95.25" customHeight="1">
      <c r="A80" s="91">
        <v>8</v>
      </c>
      <c r="B80" s="71" t="s">
        <v>39</v>
      </c>
      <c r="C80" s="51" t="s">
        <v>40</v>
      </c>
      <c r="D80" s="51" t="s">
        <v>29</v>
      </c>
      <c r="E80" s="52" t="s">
        <v>30</v>
      </c>
      <c r="F80" s="83" t="s">
        <v>250</v>
      </c>
      <c r="G80" s="71" t="s">
        <v>307</v>
      </c>
      <c r="H80" s="51" t="s">
        <v>308</v>
      </c>
      <c r="I80" s="71" t="s">
        <v>309</v>
      </c>
      <c r="J80" s="73" t="s">
        <v>143</v>
      </c>
      <c r="K80" s="85" t="s">
        <v>310</v>
      </c>
      <c r="L80" s="50" t="s">
        <v>34</v>
      </c>
      <c r="M80" s="50" t="s">
        <v>35</v>
      </c>
      <c r="N80" s="54">
        <f>VLOOKUP(L80,'MATRIZ CALIFICACIÓN'!$B$10:$C$24,2,FALSE)</f>
        <v>3</v>
      </c>
      <c r="O80" s="55">
        <f>HLOOKUP(M80,'MATRIZ CALIFICACIÓN'!$D$8:$H$9,2,FALSE)</f>
        <v>3</v>
      </c>
      <c r="P80" s="50">
        <f t="shared" si="0"/>
        <v>33</v>
      </c>
      <c r="Q80" s="55" t="str">
        <f>VLOOKUP(P80,'MATRIZ CALIFICACIÓN'!$D$58:$E$82,2,FALSE)</f>
        <v>ALTA</v>
      </c>
      <c r="R80" s="56" t="str">
        <f>VLOOKUP(Q80,'MATRIZ CALIFICACIÓN'!$G$59:$I$62,2,FALSE)</f>
        <v>* Reducir el riesgo
* Evitar el riesgo
* Compartir o transferir el riesgo</v>
      </c>
      <c r="S80" s="51" t="s">
        <v>5</v>
      </c>
      <c r="T80" s="51">
        <f t="shared" si="1"/>
        <v>20</v>
      </c>
      <c r="U80" s="71" t="s">
        <v>311</v>
      </c>
      <c r="V80" s="53" t="s">
        <v>5</v>
      </c>
      <c r="W80" s="53">
        <f t="shared" si="2"/>
        <v>20</v>
      </c>
      <c r="X80" s="53" t="s">
        <v>5</v>
      </c>
      <c r="Y80" s="53">
        <f t="shared" si="3"/>
        <v>20</v>
      </c>
      <c r="Z80" s="53" t="s">
        <v>5</v>
      </c>
      <c r="AA80" s="53">
        <f t="shared" si="4"/>
        <v>40</v>
      </c>
      <c r="AB80" s="53" t="s">
        <v>11</v>
      </c>
      <c r="AC80" s="57">
        <f t="shared" si="5"/>
        <v>100</v>
      </c>
      <c r="AD80" s="58">
        <f t="shared" si="6"/>
        <v>0</v>
      </c>
      <c r="AE80" s="51">
        <f t="shared" ref="AE80:AF80" si="89">IF(SUM(AC80),AVERAGEIF(AC80,"&gt;0",AC80),1)</f>
        <v>100</v>
      </c>
      <c r="AF80" s="51">
        <f t="shared" si="89"/>
        <v>1</v>
      </c>
      <c r="AG80" s="51">
        <f t="shared" ref="AG80:AH80" si="90">IF(AND(AE80&gt;=0,AE80&lt;=50),0,IF(AND(AE80&gt;50,AE80&lt;76),1,2))</f>
        <v>2</v>
      </c>
      <c r="AH80" s="51">
        <f t="shared" si="90"/>
        <v>0</v>
      </c>
      <c r="AI80" s="59">
        <f t="shared" ref="AI80:AJ80" si="91">IF(AG80&lt;N80,N80-AG80,N80)</f>
        <v>1</v>
      </c>
      <c r="AJ80" s="56">
        <f t="shared" si="91"/>
        <v>3</v>
      </c>
      <c r="AK80" s="51">
        <f t="shared" si="88"/>
        <v>13</v>
      </c>
      <c r="AL80" s="76" t="s">
        <v>1338</v>
      </c>
      <c r="AM80" s="76" t="s">
        <v>1338</v>
      </c>
      <c r="AN80" s="50" t="s">
        <v>1338</v>
      </c>
      <c r="AO80" s="51" t="s">
        <v>1338</v>
      </c>
      <c r="AP80" s="94" t="s">
        <v>312</v>
      </c>
      <c r="AQ80" s="61" t="s">
        <v>136</v>
      </c>
      <c r="AR80" s="61" t="s">
        <v>127</v>
      </c>
      <c r="AS80" s="53" t="s">
        <v>128</v>
      </c>
      <c r="AT80" s="67">
        <v>42466</v>
      </c>
      <c r="AU80" s="93" t="s">
        <v>313</v>
      </c>
      <c r="AV80" s="80">
        <v>0.3</v>
      </c>
      <c r="AW80" s="120">
        <v>42501</v>
      </c>
      <c r="AX80" s="217" t="s">
        <v>1339</v>
      </c>
      <c r="AY80" s="65"/>
      <c r="AZ80" s="65"/>
      <c r="BA80" s="65"/>
      <c r="BB80" s="65"/>
      <c r="BC80" s="65"/>
      <c r="BD80" s="65"/>
      <c r="BE80" s="65"/>
      <c r="BF80" s="65"/>
      <c r="BG80" s="65"/>
      <c r="BH80" s="65"/>
      <c r="BI80" s="66"/>
      <c r="BJ80" s="66"/>
      <c r="BK80" s="66"/>
      <c r="BL80" s="66"/>
      <c r="BM80" s="66"/>
      <c r="BN80" s="66"/>
      <c r="BO80" s="66"/>
      <c r="BP80" s="66"/>
      <c r="BQ80" s="66"/>
      <c r="BR80" s="66"/>
      <c r="BS80" s="66"/>
      <c r="BT80" s="66"/>
      <c r="BU80" s="66"/>
    </row>
    <row r="81" spans="1:73" ht="107.25" customHeight="1">
      <c r="A81" s="91">
        <v>8</v>
      </c>
      <c r="B81" s="71" t="s">
        <v>39</v>
      </c>
      <c r="C81" s="51" t="s">
        <v>40</v>
      </c>
      <c r="D81" s="51" t="s">
        <v>29</v>
      </c>
      <c r="E81" s="52" t="s">
        <v>30</v>
      </c>
      <c r="F81" s="70" t="s">
        <v>250</v>
      </c>
      <c r="G81" s="71" t="s">
        <v>314</v>
      </c>
      <c r="H81" s="95" t="s">
        <v>315</v>
      </c>
      <c r="I81" s="73" t="s">
        <v>316</v>
      </c>
      <c r="J81" s="73" t="s">
        <v>143</v>
      </c>
      <c r="K81" s="71" t="s">
        <v>317</v>
      </c>
      <c r="L81" s="74" t="s">
        <v>41</v>
      </c>
      <c r="M81" s="73" t="s">
        <v>35</v>
      </c>
      <c r="N81" s="54">
        <f>VLOOKUP(L81,'MATRIZ CALIFICACIÓN'!$B$10:$C$24,2,FALSE)</f>
        <v>4</v>
      </c>
      <c r="O81" s="55">
        <f>HLOOKUP(M81,'MATRIZ CALIFICACIÓN'!$D$8:$H$9,2,FALSE)</f>
        <v>3</v>
      </c>
      <c r="P81" s="50">
        <f t="shared" si="0"/>
        <v>43</v>
      </c>
      <c r="Q81" s="55" t="str">
        <f>VLOOKUP(P81,'MATRIZ CALIFICACIÓN'!$D$58:$E$82,2,FALSE)</f>
        <v>ALTA</v>
      </c>
      <c r="R81" s="56" t="str">
        <f>VLOOKUP(Q81,'MATRIZ CALIFICACIÓN'!$G$59:$I$62,2,FALSE)</f>
        <v>* Reducir el riesgo
* Evitar el riesgo
* Compartir o transferir el riesgo</v>
      </c>
      <c r="S81" s="74" t="s">
        <v>5</v>
      </c>
      <c r="T81" s="51">
        <f t="shared" si="1"/>
        <v>20</v>
      </c>
      <c r="U81" s="71" t="s">
        <v>318</v>
      </c>
      <c r="V81" s="74" t="s">
        <v>5</v>
      </c>
      <c r="W81" s="53">
        <f t="shared" si="2"/>
        <v>20</v>
      </c>
      <c r="X81" s="74" t="s">
        <v>5</v>
      </c>
      <c r="Y81" s="53">
        <f t="shared" si="3"/>
        <v>20</v>
      </c>
      <c r="Z81" s="74" t="s">
        <v>5</v>
      </c>
      <c r="AA81" s="53">
        <f t="shared" si="4"/>
        <v>40</v>
      </c>
      <c r="AB81" s="53" t="s">
        <v>12</v>
      </c>
      <c r="AC81" s="75">
        <f t="shared" si="5"/>
        <v>0</v>
      </c>
      <c r="AD81" s="58">
        <f t="shared" si="6"/>
        <v>100</v>
      </c>
      <c r="AE81" s="51">
        <f t="shared" ref="AE81:AF81" si="92">IF(SUM(AC81),AVERAGEIF(AC81,"&gt;0",AC81),1)</f>
        <v>1</v>
      </c>
      <c r="AF81" s="51">
        <f t="shared" si="92"/>
        <v>100</v>
      </c>
      <c r="AG81" s="51">
        <f t="shared" ref="AG81:AH81" si="93">IF(AND(AE81&gt;=0,AE81&lt;=50),0,IF(AND(AE81&gt;50,AE81&lt;76),1,2))</f>
        <v>0</v>
      </c>
      <c r="AH81" s="51">
        <f t="shared" si="93"/>
        <v>2</v>
      </c>
      <c r="AI81" s="59">
        <f t="shared" ref="AI81:AJ81" si="94">IF(AG81&lt;N81,N81-AG81,N81)</f>
        <v>4</v>
      </c>
      <c r="AJ81" s="56">
        <f t="shared" si="94"/>
        <v>1</v>
      </c>
      <c r="AK81" s="51">
        <f t="shared" ref="AK81:AK82" si="95">VALUE(CONCATENATE(AI32:AI81,AJ81))</f>
        <v>41</v>
      </c>
      <c r="AL81" s="76" t="s">
        <v>1338</v>
      </c>
      <c r="AM81" s="76" t="s">
        <v>1338</v>
      </c>
      <c r="AN81" s="50" t="s">
        <v>1338</v>
      </c>
      <c r="AO81" s="51" t="s">
        <v>1338</v>
      </c>
      <c r="AP81" s="71" t="s">
        <v>319</v>
      </c>
      <c r="AQ81" s="77" t="s">
        <v>136</v>
      </c>
      <c r="AR81" s="77" t="s">
        <v>127</v>
      </c>
      <c r="AS81" s="74" t="s">
        <v>147</v>
      </c>
      <c r="AT81" s="96"/>
      <c r="AU81" s="90" t="s">
        <v>320</v>
      </c>
      <c r="AV81" s="69">
        <v>25</v>
      </c>
      <c r="AW81" s="120">
        <v>42501</v>
      </c>
      <c r="AX81" s="218" t="s">
        <v>1345</v>
      </c>
      <c r="AY81" s="81">
        <v>42582</v>
      </c>
      <c r="AZ81" s="65"/>
      <c r="BA81" s="65"/>
      <c r="BB81" s="65"/>
      <c r="BC81" s="65"/>
      <c r="BD81" s="82">
        <v>42674</v>
      </c>
      <c r="BE81" s="65"/>
      <c r="BF81" s="65"/>
      <c r="BG81" s="65"/>
      <c r="BH81" s="65"/>
      <c r="BI81" s="66"/>
      <c r="BJ81" s="66"/>
      <c r="BK81" s="66"/>
      <c r="BL81" s="66"/>
      <c r="BM81" s="66"/>
      <c r="BN81" s="66"/>
      <c r="BO81" s="66"/>
      <c r="BP81" s="66"/>
      <c r="BQ81" s="66"/>
      <c r="BR81" s="66"/>
      <c r="BS81" s="66"/>
      <c r="BT81" s="66"/>
      <c r="BU81" s="66"/>
    </row>
    <row r="82" spans="1:73" ht="132.75" customHeight="1">
      <c r="A82" s="91">
        <v>8</v>
      </c>
      <c r="B82" s="71" t="s">
        <v>39</v>
      </c>
      <c r="C82" s="51" t="s">
        <v>40</v>
      </c>
      <c r="D82" s="51" t="s">
        <v>36</v>
      </c>
      <c r="E82" s="52" t="s">
        <v>30</v>
      </c>
      <c r="F82" s="70" t="s">
        <v>250</v>
      </c>
      <c r="G82" s="71" t="s">
        <v>321</v>
      </c>
      <c r="H82" s="88" t="s">
        <v>322</v>
      </c>
      <c r="I82" s="71" t="s">
        <v>323</v>
      </c>
      <c r="J82" s="73" t="s">
        <v>236</v>
      </c>
      <c r="K82" s="71" t="s">
        <v>324</v>
      </c>
      <c r="L82" s="74" t="s">
        <v>34</v>
      </c>
      <c r="M82" s="73" t="s">
        <v>35</v>
      </c>
      <c r="N82" s="54">
        <f>VLOOKUP(L82,'MATRIZ CALIFICACIÓN'!$B$10:$C$24,2,FALSE)</f>
        <v>3</v>
      </c>
      <c r="O82" s="55">
        <f>HLOOKUP(M82,'MATRIZ CALIFICACIÓN'!$D$8:$H$9,2,FALSE)</f>
        <v>3</v>
      </c>
      <c r="P82" s="50">
        <f t="shared" si="0"/>
        <v>33</v>
      </c>
      <c r="Q82" s="55" t="str">
        <f>VLOOKUP(P82,'MATRIZ CALIFICACIÓN'!$D$58:$E$82,2,FALSE)</f>
        <v>ALTA</v>
      </c>
      <c r="R82" s="56" t="str">
        <f>VLOOKUP(Q82,'MATRIZ CALIFICACIÓN'!$G$59:$I$62,2,FALSE)</f>
        <v>* Reducir el riesgo
* Evitar el riesgo
* Compartir o transferir el riesgo</v>
      </c>
      <c r="S82" s="74" t="s">
        <v>5</v>
      </c>
      <c r="T82" s="51">
        <f t="shared" si="1"/>
        <v>20</v>
      </c>
      <c r="U82" s="71" t="s">
        <v>325</v>
      </c>
      <c r="V82" s="74" t="s">
        <v>5</v>
      </c>
      <c r="W82" s="53">
        <f t="shared" si="2"/>
        <v>20</v>
      </c>
      <c r="X82" s="74" t="s">
        <v>5</v>
      </c>
      <c r="Y82" s="53">
        <f t="shared" si="3"/>
        <v>20</v>
      </c>
      <c r="Z82" s="74" t="s">
        <v>5</v>
      </c>
      <c r="AA82" s="53">
        <f t="shared" si="4"/>
        <v>40</v>
      </c>
      <c r="AB82" s="53" t="s">
        <v>12</v>
      </c>
      <c r="AC82" s="75">
        <f t="shared" si="5"/>
        <v>0</v>
      </c>
      <c r="AD82" s="58">
        <f t="shared" si="6"/>
        <v>100</v>
      </c>
      <c r="AE82" s="51">
        <f t="shared" ref="AE82:AF82" si="96">IF(SUM(AC82),AVERAGEIF(AC82,"&gt;0",AC82),1)</f>
        <v>1</v>
      </c>
      <c r="AF82" s="51">
        <f t="shared" si="96"/>
        <v>100</v>
      </c>
      <c r="AG82" s="51">
        <f t="shared" ref="AG82:AH82" si="97">IF(AND(AE82&gt;=0,AE82&lt;=50),0,IF(AND(AE82&gt;50,AE82&lt;76),1,2))</f>
        <v>0</v>
      </c>
      <c r="AH82" s="51">
        <f t="shared" si="97"/>
        <v>2</v>
      </c>
      <c r="AI82" s="59">
        <f t="shared" ref="AI82:AJ82" si="98">IF(AG82&lt;N82,N82-AG82,N82)</f>
        <v>3</v>
      </c>
      <c r="AJ82" s="56">
        <f t="shared" si="98"/>
        <v>1</v>
      </c>
      <c r="AK82" s="51">
        <f t="shared" si="95"/>
        <v>31</v>
      </c>
      <c r="AL82" s="76" t="s">
        <v>1338</v>
      </c>
      <c r="AM82" s="76" t="s">
        <v>1338</v>
      </c>
      <c r="AN82" s="50" t="s">
        <v>1338</v>
      </c>
      <c r="AO82" s="51" t="s">
        <v>1338</v>
      </c>
      <c r="AP82" s="71" t="s">
        <v>326</v>
      </c>
      <c r="AQ82" s="77" t="s">
        <v>136</v>
      </c>
      <c r="AR82" s="77" t="s">
        <v>127</v>
      </c>
      <c r="AS82" s="74" t="s">
        <v>147</v>
      </c>
      <c r="AT82" s="78">
        <v>42478</v>
      </c>
      <c r="AU82" s="97" t="s">
        <v>327</v>
      </c>
      <c r="AV82" s="69" t="s">
        <v>328</v>
      </c>
      <c r="AW82" s="120">
        <v>42501</v>
      </c>
      <c r="AX82" s="217" t="s">
        <v>1339</v>
      </c>
      <c r="AY82" s="81">
        <v>42582</v>
      </c>
      <c r="AZ82" s="65"/>
      <c r="BA82" s="65"/>
      <c r="BB82" s="65"/>
      <c r="BC82" s="65"/>
      <c r="BD82" s="82">
        <v>42674</v>
      </c>
      <c r="BE82" s="65"/>
      <c r="BF82" s="65"/>
      <c r="BG82" s="65"/>
      <c r="BH82" s="65"/>
      <c r="BI82" s="66"/>
      <c r="BJ82" s="66"/>
      <c r="BK82" s="66"/>
      <c r="BL82" s="66"/>
      <c r="BM82" s="66"/>
      <c r="BN82" s="66"/>
      <c r="BO82" s="66"/>
      <c r="BP82" s="66"/>
      <c r="BQ82" s="66"/>
      <c r="BR82" s="66"/>
      <c r="BS82" s="66"/>
      <c r="BT82" s="66"/>
      <c r="BU82" s="66"/>
    </row>
    <row r="83" spans="1:73" ht="189">
      <c r="A83" s="50">
        <v>9</v>
      </c>
      <c r="B83" s="51" t="s">
        <v>39</v>
      </c>
      <c r="C83" s="51" t="s">
        <v>40</v>
      </c>
      <c r="D83" s="51" t="s">
        <v>22</v>
      </c>
      <c r="E83" s="52" t="s">
        <v>30</v>
      </c>
      <c r="F83" s="83" t="s">
        <v>329</v>
      </c>
      <c r="G83" s="51" t="s">
        <v>330</v>
      </c>
      <c r="H83" s="51" t="s">
        <v>331</v>
      </c>
      <c r="I83" s="51" t="s">
        <v>332</v>
      </c>
      <c r="J83" s="51" t="s">
        <v>17</v>
      </c>
      <c r="K83" s="53" t="s">
        <v>281</v>
      </c>
      <c r="L83" s="50" t="s">
        <v>20</v>
      </c>
      <c r="M83" s="50" t="s">
        <v>48</v>
      </c>
      <c r="N83" s="54">
        <f>VLOOKUP(L83,'MATRIZ CALIFICACIÓN'!$B$10:$C$24,2,FALSE)</f>
        <v>1</v>
      </c>
      <c r="O83" s="55">
        <f>HLOOKUP(M83,'MATRIZ CALIFICACIÓN'!$D$8:$H$9,2,FALSE)</f>
        <v>5</v>
      </c>
      <c r="P83" s="50">
        <f t="shared" si="0"/>
        <v>15</v>
      </c>
      <c r="Q83" s="50" t="str">
        <f>VLOOKUP(P83,'MATRIZ CALIFICACIÓN'!$D$58:$E$82,2,FALSE)</f>
        <v>MODERADA</v>
      </c>
      <c r="R83" s="56" t="str">
        <f>VLOOKUP(Q83,'MATRIZ CALIFICACIÓN'!$G$59:$I$62,2,FALSE)</f>
        <v>* Asumir el riesgo
* Reducir el riesgo</v>
      </c>
      <c r="S83" s="51" t="s">
        <v>5</v>
      </c>
      <c r="T83" s="51">
        <f t="shared" si="1"/>
        <v>20</v>
      </c>
      <c r="U83" s="53" t="s">
        <v>333</v>
      </c>
      <c r="V83" s="53" t="s">
        <v>5</v>
      </c>
      <c r="W83" s="53">
        <f t="shared" si="2"/>
        <v>20</v>
      </c>
      <c r="X83" s="53" t="s">
        <v>5</v>
      </c>
      <c r="Y83" s="53">
        <f t="shared" si="3"/>
        <v>20</v>
      </c>
      <c r="Z83" s="53" t="s">
        <v>5</v>
      </c>
      <c r="AA83" s="53">
        <f t="shared" si="4"/>
        <v>40</v>
      </c>
      <c r="AB83" s="53" t="s">
        <v>11</v>
      </c>
      <c r="AC83" s="57">
        <f t="shared" si="5"/>
        <v>100</v>
      </c>
      <c r="AD83" s="58">
        <f t="shared" si="6"/>
        <v>0</v>
      </c>
      <c r="AE83" s="51">
        <f t="shared" ref="AE83:AF83" si="99">IF(SUM(AC83),AVERAGEIF(AC83,"&gt;0",AC83),1)</f>
        <v>100</v>
      </c>
      <c r="AF83" s="51">
        <f t="shared" si="99"/>
        <v>1</v>
      </c>
      <c r="AG83" s="51">
        <f t="shared" ref="AG83:AH83" si="100">IF(AND(AE83&gt;=0,AE83&lt;=50),0,IF(AND(AE83&gt;50,AE83&lt;76),1,2))</f>
        <v>2</v>
      </c>
      <c r="AH83" s="51">
        <f t="shared" si="100"/>
        <v>0</v>
      </c>
      <c r="AI83" s="59">
        <f t="shared" ref="AI83:AJ83" si="101">IF(AG83&lt;N83,N83-AG83,N83)</f>
        <v>1</v>
      </c>
      <c r="AJ83" s="56">
        <f t="shared" si="101"/>
        <v>5</v>
      </c>
      <c r="AK83" s="51">
        <f>VALUE(CONCATENATE(AI16:AI83,AJ83))</f>
        <v>15</v>
      </c>
      <c r="AL83" s="60" t="str">
        <f>VLOOKUP(AI83,'MATRIZ CALIFICACIÓN'!$A$10:$B$24,2,0)</f>
        <v>RARO (1)</v>
      </c>
      <c r="AM83" s="60" t="str">
        <f>HLOOKUP(AJ83,'MATRIZ CALIFICACIÓN'!$D$7:$H$8,2,0)</f>
        <v>CATASTRÓFICO (5)</v>
      </c>
      <c r="AN83" s="50" t="str">
        <f>VLOOKUP(AK83,'MATRIZ CALIFICACIÓN'!$D$58:$E$82,2,FALSE)</f>
        <v>MODERADA</v>
      </c>
      <c r="AO83" s="51" t="str">
        <f>VLOOKUP(AN83,'MATRIZ CALIFICACIÓN'!$G$59:$I$62,2,FALSE)</f>
        <v>* Asumir el riesgo
* Reducir el riesgo</v>
      </c>
      <c r="AP83" s="53" t="s">
        <v>334</v>
      </c>
      <c r="AQ83" s="61" t="s">
        <v>136</v>
      </c>
      <c r="AR83" s="61" t="s">
        <v>127</v>
      </c>
      <c r="AS83" s="53" t="s">
        <v>128</v>
      </c>
      <c r="AT83" s="67">
        <v>42482</v>
      </c>
      <c r="AU83" s="79" t="s">
        <v>335</v>
      </c>
      <c r="AV83" s="80">
        <v>0.3</v>
      </c>
      <c r="AW83" s="120">
        <v>42501</v>
      </c>
      <c r="AX83" s="217" t="s">
        <v>1339</v>
      </c>
      <c r="AY83" s="65"/>
      <c r="AZ83" s="65"/>
      <c r="BA83" s="65"/>
      <c r="BB83" s="65"/>
      <c r="BC83" s="65"/>
      <c r="BD83" s="65"/>
      <c r="BE83" s="65"/>
      <c r="BF83" s="65"/>
      <c r="BG83" s="65"/>
      <c r="BH83" s="65"/>
      <c r="BI83" s="66"/>
      <c r="BJ83" s="66"/>
      <c r="BK83" s="66"/>
      <c r="BL83" s="66"/>
      <c r="BM83" s="66"/>
      <c r="BN83" s="66"/>
      <c r="BO83" s="66"/>
      <c r="BP83" s="66"/>
      <c r="BQ83" s="66"/>
      <c r="BR83" s="66"/>
      <c r="BS83" s="66"/>
      <c r="BT83" s="66"/>
      <c r="BU83" s="66"/>
    </row>
    <row r="84" spans="1:73" ht="95.25" customHeight="1">
      <c r="A84" s="74">
        <v>9</v>
      </c>
      <c r="B84" s="85" t="s">
        <v>39</v>
      </c>
      <c r="C84" s="51" t="s">
        <v>40</v>
      </c>
      <c r="D84" s="51" t="s">
        <v>22</v>
      </c>
      <c r="E84" s="52" t="s">
        <v>16</v>
      </c>
      <c r="F84" s="83" t="s">
        <v>329</v>
      </c>
      <c r="G84" s="85" t="s">
        <v>336</v>
      </c>
      <c r="H84" s="51" t="s">
        <v>337</v>
      </c>
      <c r="I84" s="91" t="s">
        <v>338</v>
      </c>
      <c r="J84" s="73" t="s">
        <v>236</v>
      </c>
      <c r="K84" s="98" t="s">
        <v>228</v>
      </c>
      <c r="L84" s="50" t="s">
        <v>41</v>
      </c>
      <c r="M84" s="50" t="s">
        <v>48</v>
      </c>
      <c r="N84" s="54">
        <f>VLOOKUP(L84,'MATRIZ CALIFICACIÓN'!$B$10:$C$24,2,FALSE)</f>
        <v>4</v>
      </c>
      <c r="O84" s="55">
        <f>HLOOKUP(M84,'MATRIZ CALIFICACIÓN'!$D$8:$H$9,2,FALSE)</f>
        <v>5</v>
      </c>
      <c r="P84" s="50">
        <f t="shared" si="0"/>
        <v>45</v>
      </c>
      <c r="Q84" s="50" t="str">
        <f>VLOOKUP(P84,'MATRIZ CALIFICACIÓN'!$D$58:$E$82,2,FALSE)</f>
        <v>EXTREMA</v>
      </c>
      <c r="R84" s="56" t="str">
        <f>VLOOKUP(Q84,'MATRIZ CALIFICACIÓN'!$G$59:$I$62,2,FALSE)</f>
        <v>* Reducir el riesgo
* Evitar el riesgo
* Compartir o transferir el riesgo</v>
      </c>
      <c r="S84" s="51" t="s">
        <v>5</v>
      </c>
      <c r="T84" s="51">
        <f t="shared" si="1"/>
        <v>20</v>
      </c>
      <c r="U84" s="71" t="s">
        <v>339</v>
      </c>
      <c r="V84" s="53" t="s">
        <v>5</v>
      </c>
      <c r="W84" s="53">
        <f t="shared" si="2"/>
        <v>20</v>
      </c>
      <c r="X84" s="53" t="s">
        <v>5</v>
      </c>
      <c r="Y84" s="53">
        <f t="shared" si="3"/>
        <v>20</v>
      </c>
      <c r="Z84" s="53" t="s">
        <v>14</v>
      </c>
      <c r="AA84" s="53">
        <f t="shared" si="4"/>
        <v>0</v>
      </c>
      <c r="AB84" s="53" t="s">
        <v>12</v>
      </c>
      <c r="AC84" s="75">
        <f t="shared" si="5"/>
        <v>0</v>
      </c>
      <c r="AD84" s="58">
        <f t="shared" si="6"/>
        <v>60</v>
      </c>
      <c r="AE84" s="51">
        <f t="shared" ref="AE84:AF84" si="102">IF(SUM(AC84),AVERAGEIF(AC84,"&gt;0",AC84),1)</f>
        <v>1</v>
      </c>
      <c r="AF84" s="51">
        <f t="shared" si="102"/>
        <v>60</v>
      </c>
      <c r="AG84" s="51">
        <f t="shared" ref="AG84:AH84" si="103">IF(AND(AE84&gt;=0,AE84&lt;=50),0,IF(AND(AE84&gt;50,AE84&lt;76),1,2))</f>
        <v>0</v>
      </c>
      <c r="AH84" s="51">
        <f t="shared" si="103"/>
        <v>1</v>
      </c>
      <c r="AI84" s="59">
        <f t="shared" ref="AI84:AJ84" si="104">IF(AG84&lt;N84,N84-AG84,N84)</f>
        <v>4</v>
      </c>
      <c r="AJ84" s="56">
        <f t="shared" si="104"/>
        <v>4</v>
      </c>
      <c r="AK84" s="51">
        <f t="shared" ref="AK84:AK85" si="105">VALUE(CONCATENATE(AI29:AI84,AJ84))</f>
        <v>44</v>
      </c>
      <c r="AL84" s="76" t="s">
        <v>1338</v>
      </c>
      <c r="AM84" s="76" t="s">
        <v>1338</v>
      </c>
      <c r="AN84" s="50" t="s">
        <v>1338</v>
      </c>
      <c r="AO84" s="51" t="s">
        <v>1338</v>
      </c>
      <c r="AP84" s="85" t="s">
        <v>340</v>
      </c>
      <c r="AQ84" s="61" t="s">
        <v>136</v>
      </c>
      <c r="AR84" s="61" t="s">
        <v>127</v>
      </c>
      <c r="AS84" s="53" t="s">
        <v>128</v>
      </c>
      <c r="AT84" s="67">
        <v>42481</v>
      </c>
      <c r="AU84" s="79" t="s">
        <v>341</v>
      </c>
      <c r="AV84" s="80">
        <v>0.2</v>
      </c>
      <c r="AW84" s="120">
        <v>42501</v>
      </c>
      <c r="AX84" s="217" t="s">
        <v>1339</v>
      </c>
      <c r="AY84" s="65"/>
      <c r="AZ84" s="65"/>
      <c r="BA84" s="65"/>
      <c r="BB84" s="65"/>
      <c r="BC84" s="65"/>
      <c r="BD84" s="65"/>
      <c r="BE84" s="65"/>
      <c r="BF84" s="65"/>
      <c r="BG84" s="65"/>
      <c r="BH84" s="65"/>
      <c r="BI84" s="66"/>
      <c r="BJ84" s="66"/>
      <c r="BK84" s="66"/>
      <c r="BL84" s="66"/>
      <c r="BM84" s="66"/>
      <c r="BN84" s="66"/>
      <c r="BO84" s="66"/>
      <c r="BP84" s="66"/>
      <c r="BQ84" s="66"/>
      <c r="BR84" s="66"/>
      <c r="BS84" s="66"/>
      <c r="BT84" s="66"/>
      <c r="BU84" s="66"/>
    </row>
    <row r="85" spans="1:73" ht="81">
      <c r="A85" s="74">
        <v>9</v>
      </c>
      <c r="B85" s="85" t="s">
        <v>39</v>
      </c>
      <c r="C85" s="51" t="s">
        <v>40</v>
      </c>
      <c r="D85" s="51" t="s">
        <v>36</v>
      </c>
      <c r="E85" s="52" t="s">
        <v>30</v>
      </c>
      <c r="F85" s="83" t="s">
        <v>329</v>
      </c>
      <c r="G85" s="85" t="s">
        <v>342</v>
      </c>
      <c r="H85" s="99" t="s">
        <v>343</v>
      </c>
      <c r="I85" s="91" t="s">
        <v>344</v>
      </c>
      <c r="J85" s="73" t="s">
        <v>17</v>
      </c>
      <c r="K85" s="98" t="s">
        <v>345</v>
      </c>
      <c r="L85" s="100" t="s">
        <v>20</v>
      </c>
      <c r="M85" s="100" t="s">
        <v>35</v>
      </c>
      <c r="N85" s="54">
        <f>VLOOKUP(L85,'MATRIZ CALIFICACIÓN'!$B$10:$C$24,2,FALSE)</f>
        <v>1</v>
      </c>
      <c r="O85" s="55">
        <f>HLOOKUP(M85,'MATRIZ CALIFICACIÓN'!$D$8:$H$9,2,FALSE)</f>
        <v>3</v>
      </c>
      <c r="P85" s="50">
        <f t="shared" si="0"/>
        <v>13</v>
      </c>
      <c r="Q85" s="50" t="str">
        <f>VLOOKUP(P85,'MATRIZ CALIFICACIÓN'!$D$58:$E$82,2,FALSE)</f>
        <v>BAJA</v>
      </c>
      <c r="R85" s="56" t="str">
        <f>VLOOKUP(Q85,'MATRIZ CALIFICACIÓN'!$G$59:$I$62,2,FALSE)</f>
        <v>* Asumir el riesgo</v>
      </c>
      <c r="S85" s="99" t="s">
        <v>5</v>
      </c>
      <c r="T85" s="51"/>
      <c r="U85" s="71" t="s">
        <v>346</v>
      </c>
      <c r="V85" s="101" t="s">
        <v>5</v>
      </c>
      <c r="W85" s="53"/>
      <c r="X85" s="101" t="s">
        <v>5</v>
      </c>
      <c r="Y85" s="53"/>
      <c r="Z85" s="101" t="s">
        <v>5</v>
      </c>
      <c r="AA85" s="53"/>
      <c r="AB85" s="53" t="s">
        <v>11</v>
      </c>
      <c r="AC85" s="57">
        <f t="shared" si="5"/>
        <v>0</v>
      </c>
      <c r="AD85" s="58">
        <f t="shared" si="6"/>
        <v>0</v>
      </c>
      <c r="AE85" s="51">
        <f t="shared" ref="AE85:AF85" si="106">IF(SUM(AC85),AVERAGEIF(AC85,"&gt;0",AC85),1)</f>
        <v>1</v>
      </c>
      <c r="AF85" s="51">
        <f t="shared" si="106"/>
        <v>1</v>
      </c>
      <c r="AG85" s="51">
        <f t="shared" ref="AG85:AH85" si="107">IF(AND(AE85&gt;=0,AE85&lt;=50),0,IF(AND(AE85&gt;50,AE85&lt;76),1,2))</f>
        <v>0</v>
      </c>
      <c r="AH85" s="51">
        <f t="shared" si="107"/>
        <v>0</v>
      </c>
      <c r="AI85" s="59">
        <f t="shared" ref="AI85:AJ85" si="108">IF(AG85&lt;N85,N85-AG85,N85)</f>
        <v>1</v>
      </c>
      <c r="AJ85" s="56">
        <f t="shared" si="108"/>
        <v>3</v>
      </c>
      <c r="AK85" s="51">
        <f t="shared" si="105"/>
        <v>13</v>
      </c>
      <c r="AL85" s="76" t="s">
        <v>1338</v>
      </c>
      <c r="AM85" s="76" t="s">
        <v>1338</v>
      </c>
      <c r="AN85" s="50" t="s">
        <v>1338</v>
      </c>
      <c r="AO85" s="51" t="s">
        <v>1338</v>
      </c>
      <c r="AP85" s="85" t="s">
        <v>347</v>
      </c>
      <c r="AQ85" s="61" t="s">
        <v>136</v>
      </c>
      <c r="AR85" s="61" t="s">
        <v>127</v>
      </c>
      <c r="AS85" s="53" t="s">
        <v>128</v>
      </c>
      <c r="AT85" s="102">
        <v>42480</v>
      </c>
      <c r="AU85" s="79" t="s">
        <v>348</v>
      </c>
      <c r="AV85" s="80">
        <v>0.1</v>
      </c>
      <c r="AW85" s="120">
        <v>42501</v>
      </c>
      <c r="AX85" s="217" t="s">
        <v>1339</v>
      </c>
      <c r="AY85" s="103"/>
      <c r="AZ85" s="65"/>
      <c r="BA85" s="65"/>
      <c r="BB85" s="65"/>
      <c r="BC85" s="65"/>
      <c r="BD85" s="103"/>
      <c r="BE85" s="65"/>
      <c r="BF85" s="65"/>
      <c r="BG85" s="65"/>
      <c r="BH85" s="65"/>
      <c r="BI85" s="66"/>
      <c r="BJ85" s="66"/>
      <c r="BK85" s="66"/>
      <c r="BL85" s="66"/>
      <c r="BM85" s="66"/>
      <c r="BN85" s="66"/>
      <c r="BO85" s="66"/>
      <c r="BP85" s="66"/>
      <c r="BQ85" s="66"/>
      <c r="BR85" s="66"/>
      <c r="BS85" s="104"/>
      <c r="BT85" s="66"/>
      <c r="BU85" s="66"/>
    </row>
    <row r="86" spans="1:73" ht="145.5" customHeight="1">
      <c r="A86" s="74">
        <v>9</v>
      </c>
      <c r="B86" s="85" t="s">
        <v>39</v>
      </c>
      <c r="C86" s="51" t="s">
        <v>40</v>
      </c>
      <c r="D86" s="51" t="s">
        <v>29</v>
      </c>
      <c r="E86" s="52" t="s">
        <v>30</v>
      </c>
      <c r="F86" s="70" t="s">
        <v>329</v>
      </c>
      <c r="G86" s="71" t="s">
        <v>349</v>
      </c>
      <c r="H86" s="95" t="s">
        <v>350</v>
      </c>
      <c r="I86" s="73" t="s">
        <v>351</v>
      </c>
      <c r="J86" s="73" t="s">
        <v>143</v>
      </c>
      <c r="K86" s="71" t="s">
        <v>317</v>
      </c>
      <c r="L86" s="74" t="s">
        <v>34</v>
      </c>
      <c r="M86" s="73" t="s">
        <v>35</v>
      </c>
      <c r="N86" s="54">
        <f>VLOOKUP(L86,'MATRIZ CALIFICACIÓN'!$B$10:$C$24,2,FALSE)</f>
        <v>3</v>
      </c>
      <c r="O86" s="55">
        <f>HLOOKUP(M86,'MATRIZ CALIFICACIÓN'!$D$8:$H$9,2,FALSE)</f>
        <v>3</v>
      </c>
      <c r="P86" s="50">
        <f t="shared" si="0"/>
        <v>33</v>
      </c>
      <c r="Q86" s="55" t="str">
        <f>VLOOKUP(P86,'MATRIZ CALIFICACIÓN'!$D$58:$E$82,2,FALSE)</f>
        <v>ALTA</v>
      </c>
      <c r="R86" s="56" t="str">
        <f>VLOOKUP(Q86,'MATRIZ CALIFICACIÓN'!$G$59:$I$62,2,FALSE)</f>
        <v>* Reducir el riesgo
* Evitar el riesgo
* Compartir o transferir el riesgo</v>
      </c>
      <c r="S86" s="74" t="s">
        <v>5</v>
      </c>
      <c r="T86" s="51">
        <f t="shared" ref="T86:T120" si="109">IF(S86="","",IF(S86="si",20,0))</f>
        <v>20</v>
      </c>
      <c r="U86" s="71" t="s">
        <v>352</v>
      </c>
      <c r="V86" s="74" t="s">
        <v>5</v>
      </c>
      <c r="W86" s="53">
        <f t="shared" ref="W86:W225" si="110">IF(V86="","",IF(V86="si",20,0))</f>
        <v>20</v>
      </c>
      <c r="X86" s="74" t="s">
        <v>5</v>
      </c>
      <c r="Y86" s="53">
        <f t="shared" ref="Y86:Y225" si="111">IF(X86="","",IF(X86="si",20,0))</f>
        <v>20</v>
      </c>
      <c r="Z86" s="74" t="s">
        <v>5</v>
      </c>
      <c r="AA86" s="53">
        <f t="shared" ref="AA86:AA225" si="112">IF(Z86="","",IF(Z86="si",40,0))</f>
        <v>40</v>
      </c>
      <c r="AB86" s="53" t="s">
        <v>11</v>
      </c>
      <c r="AC86" s="57">
        <f t="shared" si="5"/>
        <v>100</v>
      </c>
      <c r="AD86" s="58">
        <f t="shared" si="6"/>
        <v>0</v>
      </c>
      <c r="AE86" s="51">
        <f t="shared" ref="AE86:AF86" si="113">IF(SUM(AC86),AVERAGEIF(AC86,"&gt;0",AC86),1)</f>
        <v>100</v>
      </c>
      <c r="AF86" s="51">
        <f t="shared" si="113"/>
        <v>1</v>
      </c>
      <c r="AG86" s="51">
        <f t="shared" ref="AG86:AH86" si="114">IF(AND(AE86&gt;=0,AE86&lt;=50),0,IF(AND(AE86&gt;50,AE86&lt;76),1,2))</f>
        <v>2</v>
      </c>
      <c r="AH86" s="51">
        <f t="shared" si="114"/>
        <v>0</v>
      </c>
      <c r="AI86" s="59">
        <f t="shared" ref="AI86:AJ86" si="115">IF(AG86&lt;N86,N86-AG86,N86)</f>
        <v>1</v>
      </c>
      <c r="AJ86" s="56">
        <f t="shared" si="115"/>
        <v>3</v>
      </c>
      <c r="AK86" s="51">
        <f t="shared" ref="AK86:AK87" si="116">VALUE(CONCATENATE(AI36:AI86,AJ86))</f>
        <v>13</v>
      </c>
      <c r="AL86" s="76" t="s">
        <v>1338</v>
      </c>
      <c r="AM86" s="76" t="s">
        <v>1338</v>
      </c>
      <c r="AN86" s="50" t="s">
        <v>1338</v>
      </c>
      <c r="AO86" s="51" t="s">
        <v>1338</v>
      </c>
      <c r="AP86" s="71" t="s">
        <v>353</v>
      </c>
      <c r="AQ86" s="77" t="s">
        <v>136</v>
      </c>
      <c r="AR86" s="77" t="s">
        <v>127</v>
      </c>
      <c r="AS86" s="74" t="s">
        <v>147</v>
      </c>
      <c r="AT86" s="96"/>
      <c r="AU86" s="63" t="s">
        <v>354</v>
      </c>
      <c r="AV86" s="69">
        <v>20</v>
      </c>
      <c r="AW86" s="120">
        <v>42501</v>
      </c>
      <c r="AX86" s="218" t="s">
        <v>1345</v>
      </c>
      <c r="AY86" s="81">
        <v>42582</v>
      </c>
      <c r="AZ86" s="65"/>
      <c r="BA86" s="65"/>
      <c r="BB86" s="65"/>
      <c r="BC86" s="65"/>
      <c r="BD86" s="82">
        <v>42674</v>
      </c>
      <c r="BE86" s="65"/>
      <c r="BF86" s="65"/>
      <c r="BG86" s="65"/>
      <c r="BH86" s="65"/>
      <c r="BI86" s="66"/>
      <c r="BJ86" s="66"/>
      <c r="BK86" s="66"/>
      <c r="BL86" s="66"/>
      <c r="BM86" s="66"/>
      <c r="BN86" s="66"/>
      <c r="BO86" s="66"/>
      <c r="BP86" s="66"/>
      <c r="BQ86" s="66"/>
      <c r="BR86" s="66"/>
      <c r="BS86" s="66"/>
      <c r="BT86" s="66"/>
      <c r="BU86" s="66"/>
    </row>
    <row r="87" spans="1:73" ht="148.5">
      <c r="A87" s="74">
        <v>10</v>
      </c>
      <c r="B87" s="85" t="s">
        <v>39</v>
      </c>
      <c r="C87" s="51" t="s">
        <v>40</v>
      </c>
      <c r="D87" s="51" t="s">
        <v>36</v>
      </c>
      <c r="E87" s="52" t="s">
        <v>30</v>
      </c>
      <c r="F87" s="70" t="s">
        <v>355</v>
      </c>
      <c r="G87" s="71" t="s">
        <v>356</v>
      </c>
      <c r="H87" s="72" t="s">
        <v>357</v>
      </c>
      <c r="I87" s="73" t="s">
        <v>358</v>
      </c>
      <c r="J87" s="73" t="s">
        <v>236</v>
      </c>
      <c r="K87" s="71" t="s">
        <v>237</v>
      </c>
      <c r="L87" s="74" t="s">
        <v>20</v>
      </c>
      <c r="M87" s="73" t="s">
        <v>28</v>
      </c>
      <c r="N87" s="54">
        <f>VLOOKUP(L87,'MATRIZ CALIFICACIÓN'!$B$10:$C$24,2,FALSE)</f>
        <v>1</v>
      </c>
      <c r="O87" s="55">
        <f>HLOOKUP(M87,'MATRIZ CALIFICACIÓN'!$D$8:$H$9,2,FALSE)</f>
        <v>2</v>
      </c>
      <c r="P87" s="50">
        <f t="shared" si="0"/>
        <v>12</v>
      </c>
      <c r="Q87" s="50" t="str">
        <f>VLOOKUP(P87,'MATRIZ CALIFICACIÓN'!$D$58:$E$82,2,FALSE)</f>
        <v>BAJA</v>
      </c>
      <c r="R87" s="56" t="str">
        <f>VLOOKUP(Q87,'MATRIZ CALIFICACIÓN'!$G$59:$I$62,2,FALSE)</f>
        <v>* Asumir el riesgo</v>
      </c>
      <c r="S87" s="74" t="s">
        <v>5</v>
      </c>
      <c r="T87" s="51">
        <f t="shared" si="109"/>
        <v>20</v>
      </c>
      <c r="U87" s="74" t="s">
        <v>359</v>
      </c>
      <c r="V87" s="74" t="s">
        <v>5</v>
      </c>
      <c r="W87" s="53">
        <f t="shared" si="110"/>
        <v>20</v>
      </c>
      <c r="X87" s="74" t="s">
        <v>5</v>
      </c>
      <c r="Y87" s="53">
        <f t="shared" si="111"/>
        <v>20</v>
      </c>
      <c r="Z87" s="74" t="s">
        <v>5</v>
      </c>
      <c r="AA87" s="53">
        <f t="shared" si="112"/>
        <v>40</v>
      </c>
      <c r="AB87" s="53" t="s">
        <v>11</v>
      </c>
      <c r="AC87" s="57">
        <f t="shared" si="5"/>
        <v>100</v>
      </c>
      <c r="AD87" s="58">
        <f t="shared" si="6"/>
        <v>0</v>
      </c>
      <c r="AE87" s="51">
        <f t="shared" ref="AE87:AF87" si="117">IF(SUM(AC87),AVERAGEIF(AC87,"&gt;0",AC87),1)</f>
        <v>100</v>
      </c>
      <c r="AF87" s="51">
        <f t="shared" si="117"/>
        <v>1</v>
      </c>
      <c r="AG87" s="51">
        <f t="shared" ref="AG87:AH87" si="118">IF(AND(AE87&gt;=0,AE87&lt;=50),0,IF(AND(AE87&gt;50,AE87&lt;76),1,2))</f>
        <v>2</v>
      </c>
      <c r="AH87" s="51">
        <f t="shared" si="118"/>
        <v>0</v>
      </c>
      <c r="AI87" s="59">
        <f t="shared" ref="AI87:AJ87" si="119">IF(AG87&lt;N87,N87-AG87,N87)</f>
        <v>1</v>
      </c>
      <c r="AJ87" s="56">
        <f t="shared" si="119"/>
        <v>2</v>
      </c>
      <c r="AK87" s="51">
        <f t="shared" si="116"/>
        <v>12</v>
      </c>
      <c r="AL87" s="76" t="s">
        <v>1338</v>
      </c>
      <c r="AM87" s="76" t="s">
        <v>1338</v>
      </c>
      <c r="AN87" s="50" t="s">
        <v>1338</v>
      </c>
      <c r="AO87" s="51" t="s">
        <v>1338</v>
      </c>
      <c r="AP87" s="73" t="s">
        <v>360</v>
      </c>
      <c r="AQ87" s="77" t="s">
        <v>136</v>
      </c>
      <c r="AR87" s="77" t="s">
        <v>127</v>
      </c>
      <c r="AS87" s="74" t="s">
        <v>147</v>
      </c>
      <c r="AT87" s="78">
        <v>42481</v>
      </c>
      <c r="AU87" s="87" t="s">
        <v>361</v>
      </c>
      <c r="AV87" s="80">
        <v>0.09</v>
      </c>
      <c r="AW87" s="120">
        <v>42501</v>
      </c>
      <c r="AX87" s="217" t="s">
        <v>1339</v>
      </c>
      <c r="AY87" s="81">
        <v>42582</v>
      </c>
      <c r="AZ87" s="65"/>
      <c r="BA87" s="65"/>
      <c r="BB87" s="65"/>
      <c r="BC87" s="65"/>
      <c r="BD87" s="82">
        <v>42674</v>
      </c>
      <c r="BE87" s="65"/>
      <c r="BF87" s="65"/>
      <c r="BG87" s="65"/>
      <c r="BH87" s="65"/>
      <c r="BI87" s="66"/>
      <c r="BJ87" s="66"/>
      <c r="BK87" s="66"/>
      <c r="BL87" s="66"/>
      <c r="BM87" s="66"/>
      <c r="BN87" s="66"/>
      <c r="BO87" s="66"/>
      <c r="BP87" s="66"/>
      <c r="BQ87" s="66"/>
      <c r="BR87" s="66"/>
      <c r="BS87" s="66"/>
      <c r="BT87" s="66"/>
      <c r="BU87" s="66"/>
    </row>
    <row r="88" spans="1:73" ht="132.75" customHeight="1">
      <c r="A88" s="50">
        <v>11</v>
      </c>
      <c r="B88" s="51" t="s">
        <v>39</v>
      </c>
      <c r="C88" s="51" t="s">
        <v>40</v>
      </c>
      <c r="D88" s="51" t="s">
        <v>22</v>
      </c>
      <c r="E88" s="52" t="s">
        <v>30</v>
      </c>
      <c r="F88" s="52" t="s">
        <v>362</v>
      </c>
      <c r="G88" s="51" t="s">
        <v>363</v>
      </c>
      <c r="H88" s="51" t="s">
        <v>364</v>
      </c>
      <c r="I88" s="51" t="s">
        <v>365</v>
      </c>
      <c r="J88" s="51" t="s">
        <v>8</v>
      </c>
      <c r="K88" s="53" t="s">
        <v>366</v>
      </c>
      <c r="L88" s="50" t="s">
        <v>47</v>
      </c>
      <c r="M88" s="50" t="s">
        <v>42</v>
      </c>
      <c r="N88" s="54">
        <f>VLOOKUP(L88,'MATRIZ CALIFICACIÓN'!$B$10:$C$24,2,FALSE)</f>
        <v>5</v>
      </c>
      <c r="O88" s="55">
        <f>HLOOKUP(M88,'MATRIZ CALIFICACIÓN'!$D$8:$H$9,2,FALSE)</f>
        <v>4</v>
      </c>
      <c r="P88" s="50">
        <f t="shared" si="0"/>
        <v>54</v>
      </c>
      <c r="Q88" s="50" t="str">
        <f>VLOOKUP(P88,'MATRIZ CALIFICACIÓN'!$D$58:$E$82,2,FALSE)</f>
        <v>EXTREMA</v>
      </c>
      <c r="R88" s="56" t="str">
        <f>VLOOKUP(Q88,'MATRIZ CALIFICACIÓN'!$G$59:$I$62,2,FALSE)</f>
        <v>* Reducir el riesgo
* Evitar el riesgo
* Compartir o transferir el riesgo</v>
      </c>
      <c r="S88" s="51" t="s">
        <v>5</v>
      </c>
      <c r="T88" s="51">
        <f t="shared" si="109"/>
        <v>20</v>
      </c>
      <c r="U88" s="53" t="s">
        <v>367</v>
      </c>
      <c r="V88" s="53" t="s">
        <v>5</v>
      </c>
      <c r="W88" s="53">
        <f t="shared" si="110"/>
        <v>20</v>
      </c>
      <c r="X88" s="53" t="s">
        <v>5</v>
      </c>
      <c r="Y88" s="53">
        <f t="shared" si="111"/>
        <v>20</v>
      </c>
      <c r="Z88" s="53" t="s">
        <v>14</v>
      </c>
      <c r="AA88" s="53">
        <f t="shared" si="112"/>
        <v>0</v>
      </c>
      <c r="AB88" s="53" t="s">
        <v>11</v>
      </c>
      <c r="AC88" s="57">
        <f t="shared" si="5"/>
        <v>60</v>
      </c>
      <c r="AD88" s="58">
        <f t="shared" si="6"/>
        <v>0</v>
      </c>
      <c r="AE88" s="51">
        <f t="shared" ref="AE88:AF88" si="120">IF(SUM(AC88),AVERAGEIF(AC88,"&gt;0",AC88),1)</f>
        <v>60</v>
      </c>
      <c r="AF88" s="51">
        <f t="shared" si="120"/>
        <v>1</v>
      </c>
      <c r="AG88" s="51">
        <f t="shared" ref="AG88:AH88" si="121">IF(AND(AE88&gt;=0,AE88&lt;=50),0,IF(AND(AE88&gt;50,AE88&lt;76),1,2))</f>
        <v>1</v>
      </c>
      <c r="AH88" s="51">
        <f t="shared" si="121"/>
        <v>0</v>
      </c>
      <c r="AI88" s="59">
        <f t="shared" ref="AI88:AJ88" si="122">IF(AG88&lt;N88,N88-AG88,N88)</f>
        <v>4</v>
      </c>
      <c r="AJ88" s="56">
        <f t="shared" si="122"/>
        <v>4</v>
      </c>
      <c r="AK88" s="51">
        <f t="shared" ref="AK88:AK94" si="123">VALUE(CONCATENATE(AI9:AI88,AJ88))</f>
        <v>44</v>
      </c>
      <c r="AL88" s="60" t="str">
        <f>VLOOKUP(AI88,'MATRIZ CALIFICACIÓN'!$A$10:$B$24,2,0)</f>
        <v>PROBABLE (4)</v>
      </c>
      <c r="AM88" s="60" t="str">
        <f>HLOOKUP(AJ88,'MATRIZ CALIFICACIÓN'!$D$7:$H$8,2,0)</f>
        <v>MAYOR (4)</v>
      </c>
      <c r="AN88" s="50" t="str">
        <f>VLOOKUP(AK88,'MATRIZ CALIFICACIÓN'!$D$58:$E$82,2,FALSE)</f>
        <v>EXTREMA</v>
      </c>
      <c r="AO88" s="51" t="str">
        <f>VLOOKUP(AN88,'MATRIZ CALIFICACIÓN'!$G$59:$I$62,2,FALSE)</f>
        <v>* Reducir el riesgo
* Evitar el riesgo
* Compartir o transferir el riesgo</v>
      </c>
      <c r="AP88" s="53" t="s">
        <v>368</v>
      </c>
      <c r="AQ88" s="61" t="s">
        <v>136</v>
      </c>
      <c r="AR88" s="61" t="s">
        <v>127</v>
      </c>
      <c r="AS88" s="53" t="s">
        <v>128</v>
      </c>
      <c r="AT88" s="67">
        <v>42481</v>
      </c>
      <c r="AU88" s="79" t="s">
        <v>369</v>
      </c>
      <c r="AV88" s="69">
        <v>12</v>
      </c>
      <c r="AW88" s="120">
        <v>42501</v>
      </c>
      <c r="AX88" s="217" t="s">
        <v>1339</v>
      </c>
      <c r="AY88" s="65"/>
      <c r="AZ88" s="65"/>
      <c r="BA88" s="65"/>
      <c r="BB88" s="65"/>
      <c r="BC88" s="65"/>
      <c r="BD88" s="65"/>
      <c r="BE88" s="65"/>
      <c r="BF88" s="65"/>
      <c r="BG88" s="65"/>
      <c r="BH88" s="65"/>
      <c r="BI88" s="66"/>
      <c r="BJ88" s="66"/>
      <c r="BK88" s="66"/>
      <c r="BL88" s="66"/>
      <c r="BM88" s="66"/>
      <c r="BN88" s="66"/>
      <c r="BO88" s="66"/>
      <c r="BP88" s="66"/>
      <c r="BQ88" s="66"/>
      <c r="BR88" s="66"/>
      <c r="BS88" s="66"/>
      <c r="BT88" s="66"/>
      <c r="BU88" s="66"/>
    </row>
    <row r="89" spans="1:73" ht="132.75" customHeight="1">
      <c r="A89" s="50">
        <v>11</v>
      </c>
      <c r="B89" s="51" t="s">
        <v>39</v>
      </c>
      <c r="C89" s="51" t="s">
        <v>40</v>
      </c>
      <c r="D89" s="51" t="s">
        <v>36</v>
      </c>
      <c r="E89" s="52" t="s">
        <v>30</v>
      </c>
      <c r="F89" s="52" t="s">
        <v>362</v>
      </c>
      <c r="G89" s="51" t="s">
        <v>370</v>
      </c>
      <c r="H89" s="51" t="s">
        <v>371</v>
      </c>
      <c r="I89" s="51" t="s">
        <v>372</v>
      </c>
      <c r="J89" s="51" t="s">
        <v>38</v>
      </c>
      <c r="K89" s="53" t="s">
        <v>206</v>
      </c>
      <c r="L89" s="50" t="s">
        <v>34</v>
      </c>
      <c r="M89" s="50" t="s">
        <v>35</v>
      </c>
      <c r="N89" s="54">
        <f>VLOOKUP(L89,'MATRIZ CALIFICACIÓN'!$B$10:$C$24,2,FALSE)</f>
        <v>3</v>
      </c>
      <c r="O89" s="55">
        <f>HLOOKUP(M89,'MATRIZ CALIFICACIÓN'!$D$8:$H$9,2,FALSE)</f>
        <v>3</v>
      </c>
      <c r="P89" s="50">
        <f t="shared" si="0"/>
        <v>33</v>
      </c>
      <c r="Q89" s="55" t="str">
        <f>VLOOKUP(P89,'MATRIZ CALIFICACIÓN'!$D$58:$E$82,2,FALSE)</f>
        <v>ALTA</v>
      </c>
      <c r="R89" s="56" t="str">
        <f>VLOOKUP(Q89,'MATRIZ CALIFICACIÓN'!$G$59:$I$62,2,FALSE)</f>
        <v>* Reducir el riesgo
* Evitar el riesgo
* Compartir o transferir el riesgo</v>
      </c>
      <c r="S89" s="51" t="s">
        <v>5</v>
      </c>
      <c r="T89" s="51">
        <f t="shared" si="109"/>
        <v>20</v>
      </c>
      <c r="U89" s="53" t="s">
        <v>373</v>
      </c>
      <c r="V89" s="53" t="s">
        <v>5</v>
      </c>
      <c r="W89" s="53">
        <f t="shared" si="110"/>
        <v>20</v>
      </c>
      <c r="X89" s="53" t="s">
        <v>5</v>
      </c>
      <c r="Y89" s="53">
        <f t="shared" si="111"/>
        <v>20</v>
      </c>
      <c r="Z89" s="53" t="s">
        <v>5</v>
      </c>
      <c r="AA89" s="53">
        <f t="shared" si="112"/>
        <v>40</v>
      </c>
      <c r="AB89" s="53" t="s">
        <v>12</v>
      </c>
      <c r="AC89" s="75">
        <f t="shared" si="5"/>
        <v>0</v>
      </c>
      <c r="AD89" s="58">
        <f t="shared" si="6"/>
        <v>100</v>
      </c>
      <c r="AE89" s="51">
        <f t="shared" ref="AE89:AF89" si="124">IF(SUM(AC89),AVERAGEIF(AC89,"&gt;0",AC89),1)</f>
        <v>1</v>
      </c>
      <c r="AF89" s="51">
        <f t="shared" si="124"/>
        <v>100</v>
      </c>
      <c r="AG89" s="51">
        <f t="shared" ref="AG89:AH89" si="125">IF(AND(AE89&gt;=0,AE89&lt;=50),0,IF(AND(AE89&gt;50,AE89&lt;76),1,2))</f>
        <v>0</v>
      </c>
      <c r="AH89" s="51">
        <f t="shared" si="125"/>
        <v>2</v>
      </c>
      <c r="AI89" s="59">
        <f t="shared" ref="AI89:AJ89" si="126">IF(AG89&lt;N89,N89-AG89,N89)</f>
        <v>3</v>
      </c>
      <c r="AJ89" s="56">
        <f t="shared" si="126"/>
        <v>1</v>
      </c>
      <c r="AK89" s="51">
        <f t="shared" si="123"/>
        <v>31</v>
      </c>
      <c r="AL89" s="60" t="str">
        <f>VLOOKUP(AI89,'MATRIZ CALIFICACIÓN'!$A$10:$B$24,2,0)</f>
        <v>POSIBLE (3)</v>
      </c>
      <c r="AM89" s="60" t="str">
        <f>HLOOKUP(AJ89,'MATRIZ CALIFICACIÓN'!$D$7:$H$8,2,0)</f>
        <v>INSIGNIFICANTE (1)</v>
      </c>
      <c r="AN89" s="50" t="str">
        <f>VLOOKUP(AK89,'MATRIZ CALIFICACIÓN'!$D$58:$E$82,2,FALSE)</f>
        <v>BAJA</v>
      </c>
      <c r="AO89" s="51" t="str">
        <f>VLOOKUP(AN89,'MATRIZ CALIFICACIÓN'!$G$59:$I$62,2,FALSE)</f>
        <v>* Asumir el riesgo</v>
      </c>
      <c r="AP89" s="53" t="s">
        <v>374</v>
      </c>
      <c r="AQ89" s="61" t="s">
        <v>136</v>
      </c>
      <c r="AR89" s="61" t="s">
        <v>127</v>
      </c>
      <c r="AS89" s="53" t="s">
        <v>128</v>
      </c>
      <c r="AT89" s="67">
        <v>42479</v>
      </c>
      <c r="AU89" s="79" t="s">
        <v>375</v>
      </c>
      <c r="AV89" s="80">
        <v>0</v>
      </c>
      <c r="AW89" s="120">
        <v>42501</v>
      </c>
      <c r="AX89" s="218" t="s">
        <v>1345</v>
      </c>
      <c r="AY89" s="65"/>
      <c r="AZ89" s="65"/>
      <c r="BA89" s="65"/>
      <c r="BB89" s="65"/>
      <c r="BC89" s="65"/>
      <c r="BD89" s="65"/>
      <c r="BE89" s="65"/>
      <c r="BF89" s="65"/>
      <c r="BG89" s="65"/>
      <c r="BH89" s="65"/>
      <c r="BI89" s="66"/>
      <c r="BJ89" s="66"/>
      <c r="BK89" s="66"/>
      <c r="BL89" s="66"/>
      <c r="BM89" s="66"/>
      <c r="BN89" s="66"/>
      <c r="BO89" s="66"/>
      <c r="BP89" s="66"/>
      <c r="BQ89" s="66"/>
      <c r="BR89" s="66"/>
      <c r="BS89" s="66"/>
      <c r="BT89" s="66"/>
      <c r="BU89" s="66"/>
    </row>
    <row r="90" spans="1:73" ht="183.75" customHeight="1">
      <c r="A90" s="50">
        <v>11</v>
      </c>
      <c r="B90" s="51" t="s">
        <v>39</v>
      </c>
      <c r="C90" s="51" t="s">
        <v>40</v>
      </c>
      <c r="D90" s="51" t="s">
        <v>22</v>
      </c>
      <c r="E90" s="52" t="s">
        <v>30</v>
      </c>
      <c r="F90" s="52" t="s">
        <v>362</v>
      </c>
      <c r="G90" s="51" t="s">
        <v>376</v>
      </c>
      <c r="H90" s="51" t="s">
        <v>377</v>
      </c>
      <c r="I90" s="51" t="s">
        <v>378</v>
      </c>
      <c r="J90" s="51" t="s">
        <v>17</v>
      </c>
      <c r="K90" s="53" t="s">
        <v>267</v>
      </c>
      <c r="L90" s="50" t="s">
        <v>34</v>
      </c>
      <c r="M90" s="50" t="s">
        <v>42</v>
      </c>
      <c r="N90" s="54">
        <f>VLOOKUP(L90,'MATRIZ CALIFICACIÓN'!$B$10:$C$24,2,FALSE)</f>
        <v>3</v>
      </c>
      <c r="O90" s="55">
        <f>HLOOKUP(M90,'MATRIZ CALIFICACIÓN'!$D$8:$H$9,2,FALSE)</f>
        <v>4</v>
      </c>
      <c r="P90" s="50">
        <f t="shared" si="0"/>
        <v>34</v>
      </c>
      <c r="Q90" s="55" t="str">
        <f>VLOOKUP(P90,'MATRIZ CALIFICACIÓN'!$D$58:$E$82,2,FALSE)</f>
        <v>ALTA</v>
      </c>
      <c r="R90" s="56" t="str">
        <f>VLOOKUP(Q90,'MATRIZ CALIFICACIÓN'!$G$59:$I$62,2,FALSE)</f>
        <v>* Reducir el riesgo
* Evitar el riesgo
* Compartir o transferir el riesgo</v>
      </c>
      <c r="S90" s="51" t="s">
        <v>5</v>
      </c>
      <c r="T90" s="51">
        <f t="shared" si="109"/>
        <v>20</v>
      </c>
      <c r="U90" s="53" t="s">
        <v>379</v>
      </c>
      <c r="V90" s="53" t="s">
        <v>5</v>
      </c>
      <c r="W90" s="53">
        <f t="shared" si="110"/>
        <v>20</v>
      </c>
      <c r="X90" s="53" t="s">
        <v>5</v>
      </c>
      <c r="Y90" s="53">
        <f t="shared" si="111"/>
        <v>20</v>
      </c>
      <c r="Z90" s="53" t="s">
        <v>5</v>
      </c>
      <c r="AA90" s="53">
        <f t="shared" si="112"/>
        <v>40</v>
      </c>
      <c r="AB90" s="53" t="s">
        <v>11</v>
      </c>
      <c r="AC90" s="57">
        <f t="shared" si="5"/>
        <v>100</v>
      </c>
      <c r="AD90" s="58">
        <f t="shared" si="6"/>
        <v>0</v>
      </c>
      <c r="AE90" s="51">
        <f t="shared" ref="AE90:AF90" si="127">IF(SUM(AC90),AVERAGEIF(AC90,"&gt;0",AC90),1)</f>
        <v>100</v>
      </c>
      <c r="AF90" s="51">
        <f t="shared" si="127"/>
        <v>1</v>
      </c>
      <c r="AG90" s="51">
        <f t="shared" ref="AG90:AH90" si="128">IF(AND(AE90&gt;=0,AE90&lt;=50),0,IF(AND(AE90&gt;50,AE90&lt;76),1,2))</f>
        <v>2</v>
      </c>
      <c r="AH90" s="51">
        <f t="shared" si="128"/>
        <v>0</v>
      </c>
      <c r="AI90" s="59">
        <f t="shared" ref="AI90:AJ90" si="129">IF(AG90&lt;N90,N90-AG90,N90)</f>
        <v>1</v>
      </c>
      <c r="AJ90" s="56">
        <f t="shared" si="129"/>
        <v>4</v>
      </c>
      <c r="AK90" s="51">
        <f t="shared" si="123"/>
        <v>14</v>
      </c>
      <c r="AL90" s="60" t="str">
        <f>VLOOKUP(AI90,'MATRIZ CALIFICACIÓN'!$A$10:$B$24,2,0)</f>
        <v>RARO (1)</v>
      </c>
      <c r="AM90" s="60" t="str">
        <f>HLOOKUP(AJ90,'MATRIZ CALIFICACIÓN'!$D$7:$H$8,2,0)</f>
        <v>MAYOR (4)</v>
      </c>
      <c r="AN90" s="50" t="str">
        <f>VLOOKUP(AK90,'MATRIZ CALIFICACIÓN'!$D$58:$E$82,2,FALSE)</f>
        <v>MODERADA</v>
      </c>
      <c r="AO90" s="51" t="str">
        <f>VLOOKUP(AN90,'MATRIZ CALIFICACIÓN'!$G$59:$I$62,2,FALSE)</f>
        <v>* Asumir el riesgo
* Reducir el riesgo</v>
      </c>
      <c r="AP90" s="53" t="s">
        <v>380</v>
      </c>
      <c r="AQ90" s="61" t="s">
        <v>136</v>
      </c>
      <c r="AR90" s="61" t="s">
        <v>127</v>
      </c>
      <c r="AS90" s="53" t="s">
        <v>128</v>
      </c>
      <c r="AT90" s="67">
        <v>42481</v>
      </c>
      <c r="AU90" s="68" t="s">
        <v>381</v>
      </c>
      <c r="AV90" s="80">
        <v>0.2</v>
      </c>
      <c r="AW90" s="120">
        <v>42501</v>
      </c>
      <c r="AX90" s="217" t="s">
        <v>1339</v>
      </c>
      <c r="AY90" s="65"/>
      <c r="AZ90" s="65"/>
      <c r="BA90" s="65"/>
      <c r="BB90" s="65"/>
      <c r="BC90" s="65"/>
      <c r="BD90" s="65"/>
      <c r="BE90" s="65"/>
      <c r="BF90" s="65"/>
      <c r="BG90" s="65"/>
      <c r="BH90" s="65"/>
      <c r="BI90" s="66"/>
      <c r="BJ90" s="66"/>
      <c r="BK90" s="66"/>
      <c r="BL90" s="66"/>
      <c r="BM90" s="66"/>
      <c r="BN90" s="66"/>
      <c r="BO90" s="66"/>
      <c r="BP90" s="66"/>
      <c r="BQ90" s="66"/>
      <c r="BR90" s="66"/>
      <c r="BS90" s="66"/>
      <c r="BT90" s="66"/>
      <c r="BU90" s="66"/>
    </row>
    <row r="91" spans="1:73" ht="132.75" customHeight="1">
      <c r="A91" s="50">
        <v>11</v>
      </c>
      <c r="B91" s="51" t="s">
        <v>39</v>
      </c>
      <c r="C91" s="51" t="s">
        <v>40</v>
      </c>
      <c r="D91" s="51" t="s">
        <v>36</v>
      </c>
      <c r="E91" s="52" t="s">
        <v>30</v>
      </c>
      <c r="F91" s="52" t="s">
        <v>362</v>
      </c>
      <c r="G91" s="51" t="s">
        <v>382</v>
      </c>
      <c r="H91" s="51" t="s">
        <v>383</v>
      </c>
      <c r="I91" s="51" t="s">
        <v>384</v>
      </c>
      <c r="J91" s="51" t="s">
        <v>17</v>
      </c>
      <c r="K91" s="53" t="s">
        <v>385</v>
      </c>
      <c r="L91" s="50" t="s">
        <v>47</v>
      </c>
      <c r="M91" s="50" t="s">
        <v>48</v>
      </c>
      <c r="N91" s="54">
        <f>VLOOKUP(L91,'MATRIZ CALIFICACIÓN'!$B$10:$C$24,2,FALSE)</f>
        <v>5</v>
      </c>
      <c r="O91" s="55">
        <f>HLOOKUP(M91,'MATRIZ CALIFICACIÓN'!$D$8:$H$9,2,FALSE)</f>
        <v>5</v>
      </c>
      <c r="P91" s="50">
        <f t="shared" si="0"/>
        <v>55</v>
      </c>
      <c r="Q91" s="50" t="str">
        <f>VLOOKUP(P91,'MATRIZ CALIFICACIÓN'!$D$58:$E$82,2,FALSE)</f>
        <v>EXTREMA</v>
      </c>
      <c r="R91" s="56" t="str">
        <f>VLOOKUP(Q91,'MATRIZ CALIFICACIÓN'!$G$59:$I$62,2,FALSE)</f>
        <v>* Reducir el riesgo
* Evitar el riesgo
* Compartir o transferir el riesgo</v>
      </c>
      <c r="S91" s="51" t="s">
        <v>5</v>
      </c>
      <c r="T91" s="51">
        <f t="shared" si="109"/>
        <v>20</v>
      </c>
      <c r="U91" s="53" t="s">
        <v>386</v>
      </c>
      <c r="V91" s="53" t="s">
        <v>5</v>
      </c>
      <c r="W91" s="53">
        <f t="shared" si="110"/>
        <v>20</v>
      </c>
      <c r="X91" s="53" t="s">
        <v>5</v>
      </c>
      <c r="Y91" s="53">
        <f t="shared" si="111"/>
        <v>20</v>
      </c>
      <c r="Z91" s="53" t="s">
        <v>5</v>
      </c>
      <c r="AA91" s="53">
        <f t="shared" si="112"/>
        <v>40</v>
      </c>
      <c r="AB91" s="53" t="s">
        <v>11</v>
      </c>
      <c r="AC91" s="57">
        <f t="shared" si="5"/>
        <v>100</v>
      </c>
      <c r="AD91" s="58">
        <f t="shared" si="6"/>
        <v>0</v>
      </c>
      <c r="AE91" s="51">
        <f t="shared" ref="AE91:AF91" si="130">IF(SUM(AC91),AVERAGEIF(AC91,"&gt;0",AC91),1)</f>
        <v>100</v>
      </c>
      <c r="AF91" s="51">
        <f t="shared" si="130"/>
        <v>1</v>
      </c>
      <c r="AG91" s="51">
        <f t="shared" ref="AG91:AH91" si="131">IF(AND(AE91&gt;=0,AE91&lt;=50),0,IF(AND(AE91&gt;50,AE91&lt;76),1,2))</f>
        <v>2</v>
      </c>
      <c r="AH91" s="51">
        <f t="shared" si="131"/>
        <v>0</v>
      </c>
      <c r="AI91" s="59">
        <f t="shared" ref="AI91:AJ91" si="132">IF(AG91&lt;N91,N91-AG91,N91)</f>
        <v>3</v>
      </c>
      <c r="AJ91" s="56">
        <f t="shared" si="132"/>
        <v>5</v>
      </c>
      <c r="AK91" s="51">
        <f t="shared" si="123"/>
        <v>35</v>
      </c>
      <c r="AL91" s="60" t="str">
        <f>VLOOKUP(AI91,'MATRIZ CALIFICACIÓN'!$A$10:$B$24,2,0)</f>
        <v>POSIBLE (3)</v>
      </c>
      <c r="AM91" s="60" t="str">
        <f>HLOOKUP(AJ91,'MATRIZ CALIFICACIÓN'!$D$7:$H$8,2,0)</f>
        <v>CATASTRÓFICO (5)</v>
      </c>
      <c r="AN91" s="50" t="str">
        <f>VLOOKUP(AK91,'MATRIZ CALIFICACIÓN'!$D$58:$E$82,2,FALSE)</f>
        <v>EXTREMA</v>
      </c>
      <c r="AO91" s="51" t="str">
        <f>VLOOKUP(AN91,'MATRIZ CALIFICACIÓN'!$G$59:$I$62,2,FALSE)</f>
        <v>* Reducir el riesgo
* Evitar el riesgo
* Compartir o transferir el riesgo</v>
      </c>
      <c r="AP91" s="53" t="s">
        <v>387</v>
      </c>
      <c r="AQ91" s="61" t="s">
        <v>136</v>
      </c>
      <c r="AR91" s="61" t="s">
        <v>127</v>
      </c>
      <c r="AS91" s="53" t="s">
        <v>388</v>
      </c>
      <c r="AT91" s="67">
        <v>42482</v>
      </c>
      <c r="AU91" s="79" t="s">
        <v>389</v>
      </c>
      <c r="AV91" s="69">
        <v>33.33</v>
      </c>
      <c r="AW91" s="120">
        <v>42501</v>
      </c>
      <c r="AX91" s="218" t="s">
        <v>1345</v>
      </c>
      <c r="AY91" s="65"/>
      <c r="AZ91" s="65"/>
      <c r="BA91" s="65"/>
      <c r="BB91" s="65"/>
      <c r="BC91" s="65"/>
      <c r="BD91" s="65"/>
      <c r="BE91" s="65"/>
      <c r="BF91" s="65"/>
      <c r="BG91" s="65"/>
      <c r="BH91" s="65"/>
      <c r="BI91" s="66"/>
      <c r="BJ91" s="66"/>
      <c r="BK91" s="66"/>
      <c r="BL91" s="66"/>
      <c r="BM91" s="66"/>
      <c r="BN91" s="66"/>
      <c r="BO91" s="66"/>
      <c r="BP91" s="66"/>
      <c r="BQ91" s="66"/>
      <c r="BR91" s="66"/>
      <c r="BS91" s="66"/>
      <c r="BT91" s="66"/>
      <c r="BU91" s="66"/>
    </row>
    <row r="92" spans="1:73" ht="132.75" customHeight="1">
      <c r="A92" s="50">
        <v>11</v>
      </c>
      <c r="B92" s="51" t="s">
        <v>39</v>
      </c>
      <c r="C92" s="51" t="s">
        <v>40</v>
      </c>
      <c r="D92" s="51" t="s">
        <v>36</v>
      </c>
      <c r="E92" s="52" t="s">
        <v>30</v>
      </c>
      <c r="F92" s="52" t="s">
        <v>362</v>
      </c>
      <c r="G92" s="51" t="s">
        <v>390</v>
      </c>
      <c r="H92" s="51" t="s">
        <v>391</v>
      </c>
      <c r="I92" s="51" t="s">
        <v>392</v>
      </c>
      <c r="J92" s="51" t="s">
        <v>17</v>
      </c>
      <c r="K92" s="53" t="s">
        <v>393</v>
      </c>
      <c r="L92" s="50" t="s">
        <v>47</v>
      </c>
      <c r="M92" s="50" t="s">
        <v>42</v>
      </c>
      <c r="N92" s="54">
        <f>VLOOKUP(L92,'MATRIZ CALIFICACIÓN'!$B$10:$C$24,2,FALSE)</f>
        <v>5</v>
      </c>
      <c r="O92" s="55">
        <f>HLOOKUP(M92,'MATRIZ CALIFICACIÓN'!$D$8:$H$9,2,FALSE)</f>
        <v>4</v>
      </c>
      <c r="P92" s="50">
        <f t="shared" si="0"/>
        <v>54</v>
      </c>
      <c r="Q92" s="50" t="str">
        <f>VLOOKUP(P92,'MATRIZ CALIFICACIÓN'!$D$58:$E$82,2,FALSE)</f>
        <v>EXTREMA</v>
      </c>
      <c r="R92" s="56" t="str">
        <f>VLOOKUP(Q92,'MATRIZ CALIFICACIÓN'!$G$59:$I$62,2,FALSE)</f>
        <v>* Reducir el riesgo
* Evitar el riesgo
* Compartir o transferir el riesgo</v>
      </c>
      <c r="S92" s="51" t="s">
        <v>5</v>
      </c>
      <c r="T92" s="51">
        <f t="shared" si="109"/>
        <v>20</v>
      </c>
      <c r="U92" s="53" t="s">
        <v>394</v>
      </c>
      <c r="V92" s="53" t="s">
        <v>5</v>
      </c>
      <c r="W92" s="53">
        <f t="shared" si="110"/>
        <v>20</v>
      </c>
      <c r="X92" s="53" t="s">
        <v>5</v>
      </c>
      <c r="Y92" s="53">
        <f t="shared" si="111"/>
        <v>20</v>
      </c>
      <c r="Z92" s="53" t="s">
        <v>5</v>
      </c>
      <c r="AA92" s="53">
        <f t="shared" si="112"/>
        <v>40</v>
      </c>
      <c r="AB92" s="53" t="s">
        <v>12</v>
      </c>
      <c r="AC92" s="75">
        <f t="shared" si="5"/>
        <v>0</v>
      </c>
      <c r="AD92" s="58">
        <f t="shared" si="6"/>
        <v>100</v>
      </c>
      <c r="AE92" s="51">
        <f t="shared" ref="AE92:AF92" si="133">IF(SUM(AC92),AVERAGEIF(AC92,"&gt;0",AC92),1)</f>
        <v>1</v>
      </c>
      <c r="AF92" s="51">
        <f t="shared" si="133"/>
        <v>100</v>
      </c>
      <c r="AG92" s="51">
        <f t="shared" ref="AG92:AH92" si="134">IF(AND(AE92&gt;=0,AE92&lt;=50),0,IF(AND(AE92&gt;50,AE92&lt;76),1,2))</f>
        <v>0</v>
      </c>
      <c r="AH92" s="51">
        <f t="shared" si="134"/>
        <v>2</v>
      </c>
      <c r="AI92" s="59">
        <f t="shared" ref="AI92:AJ92" si="135">IF(AG92&lt;N92,N92-AG92,N92)</f>
        <v>5</v>
      </c>
      <c r="AJ92" s="56">
        <f t="shared" si="135"/>
        <v>2</v>
      </c>
      <c r="AK92" s="51">
        <f t="shared" si="123"/>
        <v>52</v>
      </c>
      <c r="AL92" s="60" t="str">
        <f>VLOOKUP(AI92,'MATRIZ CALIFICACIÓN'!$A$10:$B$24,2,0)</f>
        <v>CASI SEGURO (5)</v>
      </c>
      <c r="AM92" s="60" t="str">
        <f>HLOOKUP(AJ92,'MATRIZ CALIFICACIÓN'!$D$7:$H$8,2,0)</f>
        <v>MENOR (2)</v>
      </c>
      <c r="AN92" s="50" t="str">
        <f>VLOOKUP(AK92,'MATRIZ CALIFICACIÓN'!$D$58:$E$82,2,FALSE)</f>
        <v>ALTA</v>
      </c>
      <c r="AO92" s="51" t="str">
        <f>VLOOKUP(AN92,'MATRIZ CALIFICACIÓN'!$G$59:$I$62,2,FALSE)</f>
        <v>* Reducir el riesgo
* Evitar el riesgo
* Compartir o transferir el riesgo</v>
      </c>
      <c r="AP92" s="53" t="s">
        <v>395</v>
      </c>
      <c r="AQ92" s="61" t="s">
        <v>136</v>
      </c>
      <c r="AR92" s="61" t="s">
        <v>127</v>
      </c>
      <c r="AS92" s="53" t="s">
        <v>128</v>
      </c>
      <c r="AT92" s="67">
        <v>42481</v>
      </c>
      <c r="AU92" s="79" t="s">
        <v>396</v>
      </c>
      <c r="AV92" s="80">
        <v>0.3</v>
      </c>
      <c r="AW92" s="120">
        <v>42501</v>
      </c>
      <c r="AX92" s="217" t="s">
        <v>1339</v>
      </c>
      <c r="AY92" s="65"/>
      <c r="AZ92" s="65"/>
      <c r="BA92" s="65"/>
      <c r="BB92" s="65"/>
      <c r="BC92" s="65"/>
      <c r="BD92" s="65"/>
      <c r="BE92" s="65"/>
      <c r="BF92" s="65"/>
      <c r="BG92" s="65"/>
      <c r="BH92" s="65"/>
      <c r="BI92" s="66"/>
      <c r="BJ92" s="66"/>
      <c r="BK92" s="66"/>
      <c r="BL92" s="66"/>
      <c r="BM92" s="66"/>
      <c r="BN92" s="66"/>
      <c r="BO92" s="66"/>
      <c r="BP92" s="66"/>
      <c r="BQ92" s="66"/>
      <c r="BR92" s="66"/>
      <c r="BS92" s="66"/>
      <c r="BT92" s="66"/>
      <c r="BU92" s="66"/>
    </row>
    <row r="93" spans="1:73" ht="231" customHeight="1">
      <c r="A93" s="50">
        <v>11</v>
      </c>
      <c r="B93" s="51" t="s">
        <v>39</v>
      </c>
      <c r="C93" s="51" t="s">
        <v>40</v>
      </c>
      <c r="D93" s="51" t="s">
        <v>36</v>
      </c>
      <c r="E93" s="52" t="s">
        <v>30</v>
      </c>
      <c r="F93" s="52" t="s">
        <v>362</v>
      </c>
      <c r="G93" s="52" t="s">
        <v>397</v>
      </c>
      <c r="H93" s="51" t="s">
        <v>398</v>
      </c>
      <c r="I93" s="51" t="s">
        <v>399</v>
      </c>
      <c r="J93" s="51" t="s">
        <v>17</v>
      </c>
      <c r="K93" s="53" t="s">
        <v>400</v>
      </c>
      <c r="L93" s="50" t="s">
        <v>41</v>
      </c>
      <c r="M93" s="50" t="s">
        <v>35</v>
      </c>
      <c r="N93" s="54">
        <f>VLOOKUP(L93,'MATRIZ CALIFICACIÓN'!$B$10:$C$24,2,FALSE)</f>
        <v>4</v>
      </c>
      <c r="O93" s="55">
        <f>HLOOKUP(M93,'MATRIZ CALIFICACIÓN'!$D$8:$H$9,2,FALSE)</f>
        <v>3</v>
      </c>
      <c r="P93" s="50">
        <f t="shared" si="0"/>
        <v>43</v>
      </c>
      <c r="Q93" s="55" t="str">
        <f>VLOOKUP(P93,'MATRIZ CALIFICACIÓN'!$D$58:$E$82,2,FALSE)</f>
        <v>ALTA</v>
      </c>
      <c r="R93" s="56" t="str">
        <f>VLOOKUP(Q93,'MATRIZ CALIFICACIÓN'!$G$59:$I$62,2,FALSE)</f>
        <v>* Reducir el riesgo
* Evitar el riesgo
* Compartir o transferir el riesgo</v>
      </c>
      <c r="S93" s="51" t="s">
        <v>5</v>
      </c>
      <c r="T93" s="51">
        <f t="shared" si="109"/>
        <v>20</v>
      </c>
      <c r="U93" s="53" t="s">
        <v>401</v>
      </c>
      <c r="V93" s="53" t="s">
        <v>5</v>
      </c>
      <c r="W93" s="53">
        <f t="shared" si="110"/>
        <v>20</v>
      </c>
      <c r="X93" s="53" t="s">
        <v>5</v>
      </c>
      <c r="Y93" s="53">
        <f t="shared" si="111"/>
        <v>20</v>
      </c>
      <c r="Z93" s="53" t="s">
        <v>5</v>
      </c>
      <c r="AA93" s="53">
        <f t="shared" si="112"/>
        <v>40</v>
      </c>
      <c r="AB93" s="53" t="s">
        <v>11</v>
      </c>
      <c r="AC93" s="57">
        <f t="shared" si="5"/>
        <v>100</v>
      </c>
      <c r="AD93" s="58">
        <f t="shared" si="6"/>
        <v>0</v>
      </c>
      <c r="AE93" s="51">
        <f t="shared" ref="AE93:AF93" si="136">IF(SUM(AC93),AVERAGEIF(AC93,"&gt;0",AC93),1)</f>
        <v>100</v>
      </c>
      <c r="AF93" s="51">
        <f t="shared" si="136"/>
        <v>1</v>
      </c>
      <c r="AG93" s="51">
        <f t="shared" ref="AG93:AH93" si="137">IF(AND(AE93&gt;=0,AE93&lt;=50),0,IF(AND(AE93&gt;50,AE93&lt;76),1,2))</f>
        <v>2</v>
      </c>
      <c r="AH93" s="51">
        <f t="shared" si="137"/>
        <v>0</v>
      </c>
      <c r="AI93" s="59">
        <f t="shared" ref="AI93:AJ93" si="138">IF(AG93&lt;N93,N93-AG93,N93)</f>
        <v>2</v>
      </c>
      <c r="AJ93" s="56">
        <f t="shared" si="138"/>
        <v>3</v>
      </c>
      <c r="AK93" s="51">
        <f t="shared" si="123"/>
        <v>23</v>
      </c>
      <c r="AL93" s="60" t="str">
        <f>VLOOKUP(AI93,'MATRIZ CALIFICACIÓN'!$A$10:$B$24,2,0)</f>
        <v>IMPROBABLE (2)</v>
      </c>
      <c r="AM93" s="60" t="str">
        <f>HLOOKUP(AJ93,'MATRIZ CALIFICACIÓN'!$D$7:$H$8,2,0)</f>
        <v>MODERADO (3)</v>
      </c>
      <c r="AN93" s="50" t="str">
        <f>VLOOKUP(AK93,'MATRIZ CALIFICACIÓN'!$D$58:$E$82,2,FALSE)</f>
        <v>MODERADA</v>
      </c>
      <c r="AO93" s="51" t="str">
        <f>VLOOKUP(AN93,'MATRIZ CALIFICACIÓN'!$G$59:$I$62,2,FALSE)</f>
        <v>* Asumir el riesgo
* Reducir el riesgo</v>
      </c>
      <c r="AP93" s="53" t="s">
        <v>402</v>
      </c>
      <c r="AQ93" s="61" t="s">
        <v>136</v>
      </c>
      <c r="AR93" s="61" t="s">
        <v>127</v>
      </c>
      <c r="AS93" s="53" t="s">
        <v>128</v>
      </c>
      <c r="AT93" s="67">
        <v>42478</v>
      </c>
      <c r="AU93" s="79" t="s">
        <v>403</v>
      </c>
      <c r="AV93" s="212">
        <v>0.38</v>
      </c>
      <c r="AW93" s="120">
        <v>42501</v>
      </c>
      <c r="AX93" s="218" t="s">
        <v>1345</v>
      </c>
      <c r="AY93" s="65"/>
      <c r="AZ93" s="65"/>
      <c r="BA93" s="65"/>
      <c r="BB93" s="65"/>
      <c r="BC93" s="65"/>
      <c r="BD93" s="65"/>
      <c r="BE93" s="65"/>
      <c r="BF93" s="65"/>
      <c r="BG93" s="65"/>
      <c r="BH93" s="65"/>
      <c r="BI93" s="66"/>
      <c r="BJ93" s="66"/>
      <c r="BK93" s="66"/>
      <c r="BL93" s="66"/>
      <c r="BM93" s="66"/>
      <c r="BN93" s="66"/>
      <c r="BO93" s="66"/>
      <c r="BP93" s="66"/>
      <c r="BQ93" s="66"/>
      <c r="BR93" s="66"/>
      <c r="BS93" s="66"/>
      <c r="BT93" s="66"/>
      <c r="BU93" s="66"/>
    </row>
    <row r="94" spans="1:73" ht="241.5" customHeight="1">
      <c r="A94" s="50">
        <v>11</v>
      </c>
      <c r="B94" s="51" t="s">
        <v>39</v>
      </c>
      <c r="C94" s="51" t="s">
        <v>40</v>
      </c>
      <c r="D94" s="51" t="s">
        <v>36</v>
      </c>
      <c r="E94" s="52" t="s">
        <v>30</v>
      </c>
      <c r="F94" s="52" t="s">
        <v>362</v>
      </c>
      <c r="G94" s="52" t="s">
        <v>404</v>
      </c>
      <c r="H94" s="51" t="s">
        <v>405</v>
      </c>
      <c r="I94" s="51" t="s">
        <v>406</v>
      </c>
      <c r="J94" s="51" t="s">
        <v>17</v>
      </c>
      <c r="K94" s="53" t="s">
        <v>407</v>
      </c>
      <c r="L94" s="50" t="s">
        <v>34</v>
      </c>
      <c r="M94" s="50" t="s">
        <v>42</v>
      </c>
      <c r="N94" s="54">
        <f>VLOOKUP(L94,'MATRIZ CALIFICACIÓN'!$B$10:$C$24,2,FALSE)</f>
        <v>3</v>
      </c>
      <c r="O94" s="55">
        <f>HLOOKUP(M94,'MATRIZ CALIFICACIÓN'!$D$8:$H$9,2,FALSE)</f>
        <v>4</v>
      </c>
      <c r="P94" s="50">
        <f t="shared" si="0"/>
        <v>34</v>
      </c>
      <c r="Q94" s="55" t="str">
        <f>VLOOKUP(P94,'MATRIZ CALIFICACIÓN'!$D$58:$E$82,2,FALSE)</f>
        <v>ALTA</v>
      </c>
      <c r="R94" s="56" t="str">
        <f>VLOOKUP(Q94,'MATRIZ CALIFICACIÓN'!$G$59:$I$62,2,FALSE)</f>
        <v>* Reducir el riesgo
* Evitar el riesgo
* Compartir o transferir el riesgo</v>
      </c>
      <c r="S94" s="51" t="s">
        <v>5</v>
      </c>
      <c r="T94" s="51">
        <f t="shared" si="109"/>
        <v>20</v>
      </c>
      <c r="U94" s="53" t="s">
        <v>408</v>
      </c>
      <c r="V94" s="53" t="s">
        <v>5</v>
      </c>
      <c r="W94" s="53">
        <f t="shared" si="110"/>
        <v>20</v>
      </c>
      <c r="X94" s="53" t="s">
        <v>5</v>
      </c>
      <c r="Y94" s="53">
        <f t="shared" si="111"/>
        <v>20</v>
      </c>
      <c r="Z94" s="53" t="s">
        <v>5</v>
      </c>
      <c r="AA94" s="53">
        <f t="shared" si="112"/>
        <v>40</v>
      </c>
      <c r="AB94" s="53" t="s">
        <v>11</v>
      </c>
      <c r="AC94" s="57">
        <f t="shared" si="5"/>
        <v>100</v>
      </c>
      <c r="AD94" s="58">
        <f t="shared" si="6"/>
        <v>0</v>
      </c>
      <c r="AE94" s="51">
        <f t="shared" ref="AE94:AF94" si="139">IF(SUM(AC94),AVERAGEIF(AC94,"&gt;0",AC94),1)</f>
        <v>100</v>
      </c>
      <c r="AF94" s="51">
        <f t="shared" si="139"/>
        <v>1</v>
      </c>
      <c r="AG94" s="51">
        <f t="shared" ref="AG94:AH94" si="140">IF(AND(AE94&gt;=0,AE94&lt;=50),0,IF(AND(AE94&gt;50,AE94&lt;76),1,2))</f>
        <v>2</v>
      </c>
      <c r="AH94" s="51">
        <f t="shared" si="140"/>
        <v>0</v>
      </c>
      <c r="AI94" s="59">
        <f t="shared" ref="AI94:AJ94" si="141">IF(AG94&lt;N94,N94-AG94,N94)</f>
        <v>1</v>
      </c>
      <c r="AJ94" s="56">
        <f t="shared" si="141"/>
        <v>4</v>
      </c>
      <c r="AK94" s="51">
        <f t="shared" si="123"/>
        <v>14</v>
      </c>
      <c r="AL94" s="60" t="str">
        <f>VLOOKUP(AI94,'MATRIZ CALIFICACIÓN'!$A$10:$B$24,2,0)</f>
        <v>RARO (1)</v>
      </c>
      <c r="AM94" s="60" t="str">
        <f>HLOOKUP(AJ94,'MATRIZ CALIFICACIÓN'!$D$7:$H$8,2,0)</f>
        <v>MAYOR (4)</v>
      </c>
      <c r="AN94" s="50" t="str">
        <f>VLOOKUP(AK94,'MATRIZ CALIFICACIÓN'!$D$58:$E$82,2,FALSE)</f>
        <v>MODERADA</v>
      </c>
      <c r="AO94" s="51" t="str">
        <f>VLOOKUP(AN94,'MATRIZ CALIFICACIÓN'!$G$59:$I$62,2,FALSE)</f>
        <v>* Asumir el riesgo
* Reducir el riesgo</v>
      </c>
      <c r="AP94" s="53" t="s">
        <v>409</v>
      </c>
      <c r="AQ94" s="61" t="s">
        <v>136</v>
      </c>
      <c r="AR94" s="61" t="s">
        <v>127</v>
      </c>
      <c r="AS94" s="53" t="s">
        <v>128</v>
      </c>
      <c r="AT94" s="67">
        <v>42479</v>
      </c>
      <c r="AU94" s="79" t="s">
        <v>410</v>
      </c>
      <c r="AV94" s="80">
        <v>0.4</v>
      </c>
      <c r="AW94" s="120">
        <v>42501</v>
      </c>
      <c r="AX94" s="217" t="s">
        <v>1339</v>
      </c>
      <c r="AY94" s="65"/>
      <c r="AZ94" s="65"/>
      <c r="BA94" s="65"/>
      <c r="BB94" s="65"/>
      <c r="BC94" s="65"/>
      <c r="BD94" s="65"/>
      <c r="BE94" s="65"/>
      <c r="BF94" s="65"/>
      <c r="BG94" s="65"/>
      <c r="BH94" s="65"/>
      <c r="BI94" s="66"/>
      <c r="BJ94" s="66"/>
      <c r="BK94" s="66"/>
      <c r="BL94" s="66"/>
      <c r="BM94" s="66"/>
      <c r="BN94" s="66"/>
      <c r="BO94" s="66"/>
      <c r="BP94" s="66"/>
      <c r="BQ94" s="66"/>
      <c r="BR94" s="66"/>
      <c r="BS94" s="66"/>
      <c r="BT94" s="66"/>
      <c r="BU94" s="66"/>
    </row>
    <row r="95" spans="1:73" ht="230.25" customHeight="1">
      <c r="A95" s="50">
        <v>11</v>
      </c>
      <c r="B95" s="51" t="s">
        <v>39</v>
      </c>
      <c r="C95" s="51" t="s">
        <v>40</v>
      </c>
      <c r="D95" s="51" t="s">
        <v>15</v>
      </c>
      <c r="E95" s="52" t="s">
        <v>23</v>
      </c>
      <c r="F95" s="52" t="s">
        <v>362</v>
      </c>
      <c r="G95" s="51" t="s">
        <v>411</v>
      </c>
      <c r="H95" s="51" t="s">
        <v>412</v>
      </c>
      <c r="I95" s="51" t="s">
        <v>413</v>
      </c>
      <c r="J95" s="51" t="s">
        <v>8</v>
      </c>
      <c r="K95" s="53" t="s">
        <v>414</v>
      </c>
      <c r="L95" s="50" t="s">
        <v>34</v>
      </c>
      <c r="M95" s="50" t="s">
        <v>42</v>
      </c>
      <c r="N95" s="54">
        <f>VLOOKUP(L95,'MATRIZ CALIFICACIÓN'!$B$10:$C$24,2,FALSE)</f>
        <v>3</v>
      </c>
      <c r="O95" s="55">
        <f>HLOOKUP(M95,'MATRIZ CALIFICACIÓN'!$D$8:$H$9,2,FALSE)</f>
        <v>4</v>
      </c>
      <c r="P95" s="50">
        <f t="shared" si="0"/>
        <v>34</v>
      </c>
      <c r="Q95" s="55" t="str">
        <f>VLOOKUP(P95,'MATRIZ CALIFICACIÓN'!$D$58:$E$82,2,FALSE)</f>
        <v>ALTA</v>
      </c>
      <c r="R95" s="56" t="str">
        <f>VLOOKUP(Q95,'MATRIZ CALIFICACIÓN'!$G$59:$I$62,2,FALSE)</f>
        <v>* Reducir el riesgo
* Evitar el riesgo
* Compartir o transferir el riesgo</v>
      </c>
      <c r="S95" s="51" t="s">
        <v>5</v>
      </c>
      <c r="T95" s="51">
        <f t="shared" si="109"/>
        <v>20</v>
      </c>
      <c r="U95" s="53" t="s">
        <v>415</v>
      </c>
      <c r="V95" s="53" t="s">
        <v>5</v>
      </c>
      <c r="W95" s="53">
        <f t="shared" si="110"/>
        <v>20</v>
      </c>
      <c r="X95" s="53" t="s">
        <v>5</v>
      </c>
      <c r="Y95" s="53">
        <f t="shared" si="111"/>
        <v>20</v>
      </c>
      <c r="Z95" s="53" t="s">
        <v>5</v>
      </c>
      <c r="AA95" s="53">
        <f t="shared" si="112"/>
        <v>40</v>
      </c>
      <c r="AB95" s="53" t="s">
        <v>11</v>
      </c>
      <c r="AC95" s="57">
        <f t="shared" si="5"/>
        <v>100</v>
      </c>
      <c r="AD95" s="58">
        <f t="shared" si="6"/>
        <v>0</v>
      </c>
      <c r="AE95" s="51">
        <f t="shared" ref="AE95:AF95" si="142">IF(SUM(AC95),AVERAGEIF(AC95,"&gt;0",AC95),1)</f>
        <v>100</v>
      </c>
      <c r="AF95" s="51">
        <f t="shared" si="142"/>
        <v>1</v>
      </c>
      <c r="AG95" s="51">
        <f t="shared" ref="AG95:AH95" si="143">IF(AND(AE95&gt;=0,AE95&lt;=50),0,IF(AND(AE95&gt;50,AE95&lt;76),1,2))</f>
        <v>2</v>
      </c>
      <c r="AH95" s="51">
        <f t="shared" si="143"/>
        <v>0</v>
      </c>
      <c r="AI95" s="59">
        <f t="shared" ref="AI95:AJ95" si="144">IF(AG95&lt;N95,N95-AG95,N95)</f>
        <v>1</v>
      </c>
      <c r="AJ95" s="56">
        <f t="shared" si="144"/>
        <v>4</v>
      </c>
      <c r="AK95" s="51">
        <f>VALUE(CONCATENATE(AI32:AI95,AJ95))</f>
        <v>14</v>
      </c>
      <c r="AL95" s="76" t="s">
        <v>1338</v>
      </c>
      <c r="AM95" s="76" t="s">
        <v>1338</v>
      </c>
      <c r="AN95" s="50" t="s">
        <v>1338</v>
      </c>
      <c r="AO95" s="51" t="s">
        <v>1338</v>
      </c>
      <c r="AP95" s="53" t="s">
        <v>416</v>
      </c>
      <c r="AQ95" s="61" t="s">
        <v>136</v>
      </c>
      <c r="AR95" s="61" t="s">
        <v>127</v>
      </c>
      <c r="AS95" s="53" t="s">
        <v>128</v>
      </c>
      <c r="AT95" s="67">
        <v>42482</v>
      </c>
      <c r="AU95" s="79" t="s">
        <v>417</v>
      </c>
      <c r="AV95" s="80">
        <v>0.25</v>
      </c>
      <c r="AW95" s="120">
        <v>42501</v>
      </c>
      <c r="AX95" s="217" t="s">
        <v>1339</v>
      </c>
      <c r="AY95" s="65"/>
      <c r="AZ95" s="65"/>
      <c r="BA95" s="65"/>
      <c r="BB95" s="65"/>
      <c r="BC95" s="65"/>
      <c r="BD95" s="65"/>
      <c r="BE95" s="65"/>
      <c r="BF95" s="65"/>
      <c r="BG95" s="65"/>
      <c r="BH95" s="65"/>
      <c r="BI95" s="66"/>
      <c r="BJ95" s="66"/>
      <c r="BK95" s="66"/>
      <c r="BL95" s="66"/>
      <c r="BM95" s="66"/>
      <c r="BN95" s="66"/>
      <c r="BO95" s="66"/>
      <c r="BP95" s="66"/>
      <c r="BQ95" s="66"/>
      <c r="BR95" s="66"/>
      <c r="BS95" s="66"/>
      <c r="BT95" s="66"/>
      <c r="BU95" s="66"/>
    </row>
    <row r="96" spans="1:73" ht="95.25" customHeight="1">
      <c r="A96" s="91">
        <v>11</v>
      </c>
      <c r="B96" s="71" t="s">
        <v>39</v>
      </c>
      <c r="C96" s="51" t="s">
        <v>40</v>
      </c>
      <c r="D96" s="51" t="s">
        <v>36</v>
      </c>
      <c r="E96" s="52" t="s">
        <v>30</v>
      </c>
      <c r="F96" s="83" t="s">
        <v>418</v>
      </c>
      <c r="G96" s="85" t="s">
        <v>419</v>
      </c>
      <c r="H96" s="51" t="s">
        <v>420</v>
      </c>
      <c r="I96" s="71" t="s">
        <v>421</v>
      </c>
      <c r="J96" s="73" t="s">
        <v>143</v>
      </c>
      <c r="K96" s="85" t="s">
        <v>422</v>
      </c>
      <c r="L96" s="50" t="s">
        <v>34</v>
      </c>
      <c r="M96" s="50" t="s">
        <v>35</v>
      </c>
      <c r="N96" s="54">
        <f>VLOOKUP(L96,'MATRIZ CALIFICACIÓN'!$B$10:$C$24,2,FALSE)</f>
        <v>3</v>
      </c>
      <c r="O96" s="55">
        <f>HLOOKUP(M96,'MATRIZ CALIFICACIÓN'!$D$8:$H$9,2,FALSE)</f>
        <v>3</v>
      </c>
      <c r="P96" s="50">
        <f t="shared" si="0"/>
        <v>33</v>
      </c>
      <c r="Q96" s="55" t="str">
        <f>VLOOKUP(P96,'MATRIZ CALIFICACIÓN'!$D$58:$E$82,2,FALSE)</f>
        <v>ALTA</v>
      </c>
      <c r="R96" s="56" t="str">
        <f>VLOOKUP(Q96,'MATRIZ CALIFICACIÓN'!$G$59:$I$62,2,FALSE)</f>
        <v>* Reducir el riesgo
* Evitar el riesgo
* Compartir o transferir el riesgo</v>
      </c>
      <c r="S96" s="51" t="s">
        <v>5</v>
      </c>
      <c r="T96" s="51">
        <f t="shared" si="109"/>
        <v>20</v>
      </c>
      <c r="U96" s="71" t="s">
        <v>423</v>
      </c>
      <c r="V96" s="53" t="s">
        <v>5</v>
      </c>
      <c r="W96" s="53">
        <f t="shared" si="110"/>
        <v>20</v>
      </c>
      <c r="X96" s="53" t="s">
        <v>5</v>
      </c>
      <c r="Y96" s="53">
        <f t="shared" si="111"/>
        <v>20</v>
      </c>
      <c r="Z96" s="53" t="s">
        <v>5</v>
      </c>
      <c r="AA96" s="53">
        <f t="shared" si="112"/>
        <v>40</v>
      </c>
      <c r="AB96" s="53" t="s">
        <v>11</v>
      </c>
      <c r="AC96" s="57">
        <f t="shared" si="5"/>
        <v>100</v>
      </c>
      <c r="AD96" s="58">
        <f t="shared" si="6"/>
        <v>0</v>
      </c>
      <c r="AE96" s="51">
        <f t="shared" ref="AE96:AF96" si="145">IF(SUM(AC96),AVERAGEIF(AC96,"&gt;0",AC96),1)</f>
        <v>100</v>
      </c>
      <c r="AF96" s="51">
        <f t="shared" si="145"/>
        <v>1</v>
      </c>
      <c r="AG96" s="51">
        <f t="shared" ref="AG96:AH96" si="146">IF(AND(AE96&gt;=0,AE96&lt;=50),0,IF(AND(AE96&gt;50,AE96&lt;76),1,2))</f>
        <v>2</v>
      </c>
      <c r="AH96" s="51">
        <f t="shared" si="146"/>
        <v>0</v>
      </c>
      <c r="AI96" s="59">
        <f t="shared" ref="AI96:AJ96" si="147">IF(AG96&lt;N96,N96-AG96,N96)</f>
        <v>1</v>
      </c>
      <c r="AJ96" s="56">
        <f t="shared" si="147"/>
        <v>3</v>
      </c>
      <c r="AK96" s="51">
        <f t="shared" ref="AK96:AK97" si="148">VALUE(CONCATENATE(AI38:AI96,AJ96))</f>
        <v>13</v>
      </c>
      <c r="AL96" s="76" t="s">
        <v>1338</v>
      </c>
      <c r="AM96" s="76" t="s">
        <v>1338</v>
      </c>
      <c r="AN96" s="50" t="s">
        <v>1338</v>
      </c>
      <c r="AO96" s="51" t="s">
        <v>1338</v>
      </c>
      <c r="AP96" s="85" t="s">
        <v>424</v>
      </c>
      <c r="AQ96" s="61" t="s">
        <v>136</v>
      </c>
      <c r="AR96" s="61" t="s">
        <v>127</v>
      </c>
      <c r="AS96" s="53" t="s">
        <v>128</v>
      </c>
      <c r="AT96" s="67">
        <v>42481</v>
      </c>
      <c r="AU96" s="79" t="s">
        <v>425</v>
      </c>
      <c r="AV96" s="80">
        <v>0.33</v>
      </c>
      <c r="AW96" s="120">
        <v>42501</v>
      </c>
      <c r="AX96" s="217" t="s">
        <v>1339</v>
      </c>
      <c r="AY96" s="65"/>
      <c r="AZ96" s="65"/>
      <c r="BA96" s="65"/>
      <c r="BB96" s="65"/>
      <c r="BC96" s="65"/>
      <c r="BD96" s="65"/>
      <c r="BE96" s="65"/>
      <c r="BF96" s="65"/>
      <c r="BG96" s="65"/>
      <c r="BH96" s="65"/>
      <c r="BI96" s="66"/>
      <c r="BJ96" s="66"/>
      <c r="BK96" s="66"/>
      <c r="BL96" s="66"/>
      <c r="BM96" s="66"/>
      <c r="BN96" s="66"/>
      <c r="BO96" s="66"/>
      <c r="BP96" s="66"/>
      <c r="BQ96" s="66"/>
      <c r="BR96" s="66"/>
      <c r="BS96" s="66"/>
      <c r="BT96" s="66"/>
      <c r="BU96" s="66"/>
    </row>
    <row r="97" spans="1:73" ht="409.5">
      <c r="A97" s="50">
        <v>11</v>
      </c>
      <c r="B97" s="71" t="s">
        <v>39</v>
      </c>
      <c r="C97" s="51" t="s">
        <v>40</v>
      </c>
      <c r="D97" s="51" t="s">
        <v>22</v>
      </c>
      <c r="E97" s="52" t="s">
        <v>30</v>
      </c>
      <c r="F97" s="83" t="s">
        <v>426</v>
      </c>
      <c r="G97" s="105" t="s">
        <v>427</v>
      </c>
      <c r="H97" s="51" t="s">
        <v>428</v>
      </c>
      <c r="I97" s="71" t="s">
        <v>429</v>
      </c>
      <c r="J97" s="73" t="s">
        <v>44</v>
      </c>
      <c r="K97" s="85" t="s">
        <v>430</v>
      </c>
      <c r="L97" s="50" t="s">
        <v>20</v>
      </c>
      <c r="M97" s="50" t="s">
        <v>28</v>
      </c>
      <c r="N97" s="54">
        <f>VLOOKUP(L97,'MATRIZ CALIFICACIÓN'!$B$10:$C$24,2,FALSE)</f>
        <v>1</v>
      </c>
      <c r="O97" s="55">
        <f>HLOOKUP(M97,'MATRIZ CALIFICACIÓN'!$D$8:$H$9,2,FALSE)</f>
        <v>2</v>
      </c>
      <c r="P97" s="50">
        <f t="shared" si="0"/>
        <v>12</v>
      </c>
      <c r="Q97" s="50" t="str">
        <f>VLOOKUP(P97,'MATRIZ CALIFICACIÓN'!$D$58:$E$82,2,FALSE)</f>
        <v>BAJA</v>
      </c>
      <c r="R97" s="56" t="str">
        <f>VLOOKUP(Q97,'MATRIZ CALIFICACIÓN'!$G$59:$I$62,2,FALSE)</f>
        <v>* Asumir el riesgo</v>
      </c>
      <c r="S97" s="51" t="s">
        <v>5</v>
      </c>
      <c r="T97" s="51">
        <f t="shared" si="109"/>
        <v>20</v>
      </c>
      <c r="U97" s="71" t="s">
        <v>431</v>
      </c>
      <c r="V97" s="53" t="s">
        <v>5</v>
      </c>
      <c r="W97" s="53">
        <f t="shared" si="110"/>
        <v>20</v>
      </c>
      <c r="X97" s="53" t="s">
        <v>5</v>
      </c>
      <c r="Y97" s="53">
        <f t="shared" si="111"/>
        <v>20</v>
      </c>
      <c r="Z97" s="53" t="s">
        <v>5</v>
      </c>
      <c r="AA97" s="53">
        <f t="shared" si="112"/>
        <v>40</v>
      </c>
      <c r="AB97" s="53" t="s">
        <v>11</v>
      </c>
      <c r="AC97" s="57">
        <f t="shared" si="5"/>
        <v>100</v>
      </c>
      <c r="AD97" s="58">
        <f t="shared" si="6"/>
        <v>0</v>
      </c>
      <c r="AE97" s="51">
        <f t="shared" ref="AE97:AF97" si="149">IF(SUM(AC97),AVERAGEIF(AC97,"&gt;0",AC97),1)</f>
        <v>100</v>
      </c>
      <c r="AF97" s="51">
        <f t="shared" si="149"/>
        <v>1</v>
      </c>
      <c r="AG97" s="51">
        <f t="shared" ref="AG97:AH97" si="150">IF(AND(AE97&gt;=0,AE97&lt;=50),0,IF(AND(AE97&gt;50,AE97&lt;76),1,2))</f>
        <v>2</v>
      </c>
      <c r="AH97" s="51">
        <f t="shared" si="150"/>
        <v>0</v>
      </c>
      <c r="AI97" s="59">
        <f t="shared" ref="AI97:AJ97" si="151">IF(AG97&lt;N97,N97-AG97,N97)</f>
        <v>1</v>
      </c>
      <c r="AJ97" s="56">
        <f t="shared" si="151"/>
        <v>2</v>
      </c>
      <c r="AK97" s="51">
        <f t="shared" si="148"/>
        <v>12</v>
      </c>
      <c r="AL97" s="76" t="s">
        <v>1338</v>
      </c>
      <c r="AM97" s="76" t="s">
        <v>1338</v>
      </c>
      <c r="AN97" s="50" t="s">
        <v>1338</v>
      </c>
      <c r="AO97" s="51" t="s">
        <v>1338</v>
      </c>
      <c r="AP97" s="106" t="s">
        <v>432</v>
      </c>
      <c r="AQ97" s="61" t="s">
        <v>136</v>
      </c>
      <c r="AR97" s="61" t="s">
        <v>127</v>
      </c>
      <c r="AS97" s="53" t="s">
        <v>128</v>
      </c>
      <c r="AT97" s="67">
        <v>42482</v>
      </c>
      <c r="AU97" s="79" t="s">
        <v>433</v>
      </c>
      <c r="AV97" s="80">
        <v>0.33</v>
      </c>
      <c r="AW97" s="120">
        <v>42501</v>
      </c>
      <c r="AX97" s="217" t="s">
        <v>1339</v>
      </c>
      <c r="AY97" s="65"/>
      <c r="AZ97" s="65"/>
      <c r="BA97" s="65"/>
      <c r="BB97" s="65"/>
      <c r="BC97" s="65"/>
      <c r="BD97" s="65"/>
      <c r="BE97" s="65"/>
      <c r="BF97" s="65"/>
      <c r="BG97" s="65"/>
      <c r="BH97" s="65"/>
      <c r="BI97" s="66"/>
      <c r="BJ97" s="66"/>
      <c r="BK97" s="66"/>
      <c r="BL97" s="66"/>
      <c r="BM97" s="66"/>
      <c r="BN97" s="66"/>
      <c r="BO97" s="66"/>
      <c r="BP97" s="66"/>
      <c r="BQ97" s="66"/>
      <c r="BR97" s="66"/>
      <c r="BS97" s="66"/>
      <c r="BT97" s="66"/>
      <c r="BU97" s="66"/>
    </row>
    <row r="98" spans="1:73" ht="142.5" customHeight="1">
      <c r="A98" s="91">
        <v>11</v>
      </c>
      <c r="B98" s="71" t="s">
        <v>39</v>
      </c>
      <c r="C98" s="51" t="s">
        <v>40</v>
      </c>
      <c r="D98" s="51" t="s">
        <v>36</v>
      </c>
      <c r="E98" s="52" t="s">
        <v>30</v>
      </c>
      <c r="F98" s="70" t="s">
        <v>418</v>
      </c>
      <c r="G98" s="71" t="s">
        <v>434</v>
      </c>
      <c r="H98" s="88" t="s">
        <v>435</v>
      </c>
      <c r="I98" s="71" t="s">
        <v>436</v>
      </c>
      <c r="J98" s="73" t="s">
        <v>143</v>
      </c>
      <c r="K98" s="71" t="s">
        <v>245</v>
      </c>
      <c r="L98" s="74" t="s">
        <v>41</v>
      </c>
      <c r="M98" s="73" t="s">
        <v>35</v>
      </c>
      <c r="N98" s="54">
        <f>VLOOKUP(L98,'MATRIZ CALIFICACIÓN'!$B$10:$C$24,2,FALSE)</f>
        <v>4</v>
      </c>
      <c r="O98" s="55">
        <f>HLOOKUP(M98,'MATRIZ CALIFICACIÓN'!$D$8:$H$9,2,FALSE)</f>
        <v>3</v>
      </c>
      <c r="P98" s="50">
        <f t="shared" si="0"/>
        <v>43</v>
      </c>
      <c r="Q98" s="55" t="str">
        <f>VLOOKUP(P98,'MATRIZ CALIFICACIÓN'!$D$58:$E$82,2,FALSE)</f>
        <v>ALTA</v>
      </c>
      <c r="R98" s="56" t="str">
        <f>VLOOKUP(Q98,'MATRIZ CALIFICACIÓN'!$G$59:$I$62,2,FALSE)</f>
        <v>* Reducir el riesgo
* Evitar el riesgo
* Compartir o transferir el riesgo</v>
      </c>
      <c r="S98" s="74" t="s">
        <v>5</v>
      </c>
      <c r="T98" s="51">
        <f t="shared" si="109"/>
        <v>20</v>
      </c>
      <c r="U98" s="71" t="s">
        <v>437</v>
      </c>
      <c r="V98" s="74" t="s">
        <v>5</v>
      </c>
      <c r="W98" s="53">
        <f t="shared" si="110"/>
        <v>20</v>
      </c>
      <c r="X98" s="74" t="s">
        <v>5</v>
      </c>
      <c r="Y98" s="53">
        <f t="shared" si="111"/>
        <v>20</v>
      </c>
      <c r="Z98" s="74" t="s">
        <v>5</v>
      </c>
      <c r="AA98" s="53">
        <f t="shared" si="112"/>
        <v>40</v>
      </c>
      <c r="AB98" s="53" t="s">
        <v>12</v>
      </c>
      <c r="AC98" s="75">
        <f t="shared" si="5"/>
        <v>0</v>
      </c>
      <c r="AD98" s="58">
        <f t="shared" si="6"/>
        <v>100</v>
      </c>
      <c r="AE98" s="51">
        <f t="shared" ref="AE98:AF98" si="152">IF(SUM(AC98),AVERAGEIF(AC98,"&gt;0",AC98),1)</f>
        <v>1</v>
      </c>
      <c r="AF98" s="51">
        <f t="shared" si="152"/>
        <v>100</v>
      </c>
      <c r="AG98" s="51">
        <f t="shared" ref="AG98:AH98" si="153">IF(AND(AE98&gt;=0,AE98&lt;=50),0,IF(AND(AE98&gt;50,AE98&lt;76),1,2))</f>
        <v>0</v>
      </c>
      <c r="AH98" s="51">
        <f t="shared" si="153"/>
        <v>2</v>
      </c>
      <c r="AI98" s="59">
        <f t="shared" ref="AI98:AJ98" si="154">IF(AG98&lt;N98,N98-AG98,N98)</f>
        <v>4</v>
      </c>
      <c r="AJ98" s="56">
        <f t="shared" si="154"/>
        <v>1</v>
      </c>
      <c r="AK98" s="51">
        <f t="shared" ref="AK98:AK100" si="155">VALUE(CONCATENATE(AI48:AI98,AJ98))</f>
        <v>41</v>
      </c>
      <c r="AL98" s="76" t="s">
        <v>1338</v>
      </c>
      <c r="AM98" s="76" t="s">
        <v>1338</v>
      </c>
      <c r="AN98" s="50" t="s">
        <v>1338</v>
      </c>
      <c r="AO98" s="51" t="s">
        <v>1338</v>
      </c>
      <c r="AP98" s="71" t="s">
        <v>438</v>
      </c>
      <c r="AQ98" s="77" t="s">
        <v>136</v>
      </c>
      <c r="AR98" s="77" t="s">
        <v>127</v>
      </c>
      <c r="AS98" s="74" t="s">
        <v>147</v>
      </c>
      <c r="AT98" s="89">
        <v>42481</v>
      </c>
      <c r="AU98" s="79" t="s">
        <v>439</v>
      </c>
      <c r="AV98" s="80">
        <v>0</v>
      </c>
      <c r="AW98" s="120">
        <v>42501</v>
      </c>
      <c r="AX98" s="218" t="s">
        <v>1345</v>
      </c>
      <c r="AY98" s="81">
        <v>42582</v>
      </c>
      <c r="AZ98" s="65"/>
      <c r="BA98" s="65"/>
      <c r="BB98" s="65"/>
      <c r="BC98" s="65"/>
      <c r="BD98" s="82">
        <v>42674</v>
      </c>
      <c r="BE98" s="65"/>
      <c r="BF98" s="65"/>
      <c r="BG98" s="65"/>
      <c r="BH98" s="65"/>
      <c r="BI98" s="66"/>
      <c r="BJ98" s="66"/>
      <c r="BK98" s="66"/>
      <c r="BL98" s="66"/>
      <c r="BM98" s="66"/>
      <c r="BN98" s="66"/>
      <c r="BO98" s="66"/>
      <c r="BP98" s="66"/>
      <c r="BQ98" s="66"/>
      <c r="BR98" s="66"/>
      <c r="BS98" s="66"/>
      <c r="BT98" s="66"/>
      <c r="BU98" s="66"/>
    </row>
    <row r="99" spans="1:73" ht="409.5">
      <c r="A99" s="91">
        <v>11</v>
      </c>
      <c r="B99" s="71" t="s">
        <v>39</v>
      </c>
      <c r="C99" s="51" t="s">
        <v>40</v>
      </c>
      <c r="D99" s="51" t="s">
        <v>36</v>
      </c>
      <c r="E99" s="52" t="s">
        <v>30</v>
      </c>
      <c r="F99" s="70" t="s">
        <v>418</v>
      </c>
      <c r="G99" s="71" t="s">
        <v>440</v>
      </c>
      <c r="H99" s="88" t="s">
        <v>441</v>
      </c>
      <c r="I99" s="71" t="s">
        <v>442</v>
      </c>
      <c r="J99" s="73" t="s">
        <v>44</v>
      </c>
      <c r="K99" s="71" t="s">
        <v>324</v>
      </c>
      <c r="L99" s="107" t="s">
        <v>34</v>
      </c>
      <c r="M99" s="108" t="s">
        <v>28</v>
      </c>
      <c r="N99" s="54">
        <f>VLOOKUP(L99,'MATRIZ CALIFICACIÓN'!$B$10:$C$24,2,FALSE)</f>
        <v>3</v>
      </c>
      <c r="O99" s="55">
        <f>HLOOKUP(M99,'MATRIZ CALIFICACIÓN'!$D$8:$H$9,2,FALSE)</f>
        <v>2</v>
      </c>
      <c r="P99" s="50">
        <f t="shared" si="0"/>
        <v>32</v>
      </c>
      <c r="Q99" s="50" t="str">
        <f>VLOOKUP(P99,'MATRIZ CALIFICACIÓN'!$D$58:$E$82,2,FALSE)</f>
        <v>MODERADA</v>
      </c>
      <c r="R99" s="56" t="str">
        <f>VLOOKUP(Q99,'MATRIZ CALIFICACIÓN'!$G$59:$I$62,2,FALSE)</f>
        <v>* Asumir el riesgo
* Reducir el riesgo</v>
      </c>
      <c r="S99" s="74" t="s">
        <v>5</v>
      </c>
      <c r="T99" s="51">
        <f t="shared" si="109"/>
        <v>20</v>
      </c>
      <c r="U99" s="109" t="s">
        <v>443</v>
      </c>
      <c r="V99" s="74" t="s">
        <v>5</v>
      </c>
      <c r="W99" s="53">
        <f t="shared" si="110"/>
        <v>20</v>
      </c>
      <c r="X99" s="74" t="s">
        <v>5</v>
      </c>
      <c r="Y99" s="53">
        <f t="shared" si="111"/>
        <v>20</v>
      </c>
      <c r="Z99" s="74" t="s">
        <v>5</v>
      </c>
      <c r="AA99" s="53">
        <f t="shared" si="112"/>
        <v>40</v>
      </c>
      <c r="AB99" s="53" t="s">
        <v>12</v>
      </c>
      <c r="AC99" s="75">
        <f t="shared" si="5"/>
        <v>0</v>
      </c>
      <c r="AD99" s="58">
        <f t="shared" si="6"/>
        <v>100</v>
      </c>
      <c r="AE99" s="51">
        <f t="shared" ref="AE99:AF99" si="156">IF(SUM(AC99),AVERAGEIF(AC99,"&gt;0",AC99),1)</f>
        <v>1</v>
      </c>
      <c r="AF99" s="51">
        <f t="shared" si="156"/>
        <v>100</v>
      </c>
      <c r="AG99" s="51">
        <f t="shared" ref="AG99:AH99" si="157">IF(AND(AE99&gt;=0,AE99&lt;=50),0,IF(AND(AE99&gt;50,AE99&lt;76),1,2))</f>
        <v>0</v>
      </c>
      <c r="AH99" s="51">
        <f t="shared" si="157"/>
        <v>2</v>
      </c>
      <c r="AI99" s="59">
        <f t="shared" ref="AI99:AJ99" si="158">IF(AG99&lt;N99,N99-AG99,N99)</f>
        <v>3</v>
      </c>
      <c r="AJ99" s="56">
        <f t="shared" si="158"/>
        <v>2</v>
      </c>
      <c r="AK99" s="51">
        <f t="shared" si="155"/>
        <v>32</v>
      </c>
      <c r="AL99" s="76" t="s">
        <v>1338</v>
      </c>
      <c r="AM99" s="76" t="s">
        <v>1338</v>
      </c>
      <c r="AN99" s="50" t="s">
        <v>1338</v>
      </c>
      <c r="AO99" s="51" t="s">
        <v>1338</v>
      </c>
      <c r="AP99" s="71" t="s">
        <v>444</v>
      </c>
      <c r="AQ99" s="77" t="s">
        <v>136</v>
      </c>
      <c r="AR99" s="77" t="s">
        <v>127</v>
      </c>
      <c r="AS99" s="74" t="s">
        <v>147</v>
      </c>
      <c r="AT99" s="78">
        <v>42479</v>
      </c>
      <c r="AU99" s="79" t="s">
        <v>445</v>
      </c>
      <c r="AV99" s="69">
        <f>8+10+6</f>
        <v>24</v>
      </c>
      <c r="AW99" s="120">
        <v>42501</v>
      </c>
      <c r="AX99" s="217" t="s">
        <v>1339</v>
      </c>
      <c r="AY99" s="81">
        <v>42582</v>
      </c>
      <c r="AZ99" s="65"/>
      <c r="BA99" s="65"/>
      <c r="BB99" s="65"/>
      <c r="BC99" s="65"/>
      <c r="BD99" s="82">
        <v>42674</v>
      </c>
      <c r="BE99" s="65"/>
      <c r="BF99" s="65"/>
      <c r="BG99" s="65"/>
      <c r="BH99" s="65"/>
      <c r="BI99" s="66"/>
      <c r="BJ99" s="66"/>
      <c r="BK99" s="66"/>
      <c r="BL99" s="66"/>
      <c r="BM99" s="66"/>
      <c r="BN99" s="66"/>
      <c r="BO99" s="66"/>
      <c r="BP99" s="66"/>
      <c r="BQ99" s="66"/>
      <c r="BR99" s="66"/>
      <c r="BS99" s="66"/>
      <c r="BT99" s="66"/>
      <c r="BU99" s="66"/>
    </row>
    <row r="100" spans="1:73" ht="281.25" customHeight="1">
      <c r="A100" s="50">
        <v>11</v>
      </c>
      <c r="B100" s="51" t="s">
        <v>39</v>
      </c>
      <c r="C100" s="51" t="s">
        <v>40</v>
      </c>
      <c r="D100" s="51" t="s">
        <v>36</v>
      </c>
      <c r="E100" s="52" t="s">
        <v>30</v>
      </c>
      <c r="F100" s="70" t="s">
        <v>418</v>
      </c>
      <c r="G100" s="110" t="s">
        <v>446</v>
      </c>
      <c r="H100" s="51" t="s">
        <v>447</v>
      </c>
      <c r="I100" s="111" t="s">
        <v>448</v>
      </c>
      <c r="J100" s="51" t="s">
        <v>8</v>
      </c>
      <c r="K100" s="53" t="s">
        <v>449</v>
      </c>
      <c r="L100" s="74" t="s">
        <v>34</v>
      </c>
      <c r="M100" s="73" t="s">
        <v>42</v>
      </c>
      <c r="N100" s="54">
        <f>VLOOKUP(L100,'MATRIZ CALIFICACIÓN'!$B$10:$C$24,2,FALSE)</f>
        <v>3</v>
      </c>
      <c r="O100" s="55">
        <f>HLOOKUP(M100,'MATRIZ CALIFICACIÓN'!$D$8:$H$9,2,FALSE)</f>
        <v>4</v>
      </c>
      <c r="P100" s="50">
        <f t="shared" si="0"/>
        <v>34</v>
      </c>
      <c r="Q100" s="55" t="str">
        <f>VLOOKUP(P100,'MATRIZ CALIFICACIÓN'!$D$58:$E$82,2,FALSE)</f>
        <v>ALTA</v>
      </c>
      <c r="R100" s="56" t="str">
        <f>VLOOKUP(Q100,'MATRIZ CALIFICACIÓN'!$G$59:$I$62,2,FALSE)</f>
        <v>* Reducir el riesgo
* Evitar el riesgo
* Compartir o transferir el riesgo</v>
      </c>
      <c r="S100" s="112" t="s">
        <v>5</v>
      </c>
      <c r="T100" s="51">
        <f t="shared" si="109"/>
        <v>20</v>
      </c>
      <c r="U100" s="71" t="s">
        <v>450</v>
      </c>
      <c r="V100" s="112" t="s">
        <v>5</v>
      </c>
      <c r="W100" s="53">
        <f t="shared" si="110"/>
        <v>20</v>
      </c>
      <c r="X100" s="112" t="s">
        <v>5</v>
      </c>
      <c r="Y100" s="53">
        <f t="shared" si="111"/>
        <v>20</v>
      </c>
      <c r="Z100" s="112" t="s">
        <v>5</v>
      </c>
      <c r="AA100" s="53">
        <f t="shared" si="112"/>
        <v>40</v>
      </c>
      <c r="AB100" s="53" t="s">
        <v>11</v>
      </c>
      <c r="AC100" s="57">
        <f t="shared" si="5"/>
        <v>100</v>
      </c>
      <c r="AD100" s="58">
        <f t="shared" si="6"/>
        <v>0</v>
      </c>
      <c r="AE100" s="51">
        <f t="shared" ref="AE100:AF100" si="159">IF(SUM(AC100),AVERAGEIF(AC100,"&gt;0",AC100),1)</f>
        <v>100</v>
      </c>
      <c r="AF100" s="51">
        <f t="shared" si="159"/>
        <v>1</v>
      </c>
      <c r="AG100" s="51">
        <f t="shared" ref="AG100:AH100" si="160">IF(AND(AE100&gt;=0,AE100&lt;=50),0,IF(AND(AE100&gt;50,AE100&lt;76),1,2))</f>
        <v>2</v>
      </c>
      <c r="AH100" s="51">
        <f t="shared" si="160"/>
        <v>0</v>
      </c>
      <c r="AI100" s="59">
        <f t="shared" ref="AI100:AJ100" si="161">IF(AG100&lt;N100,N100-AG100,N100)</f>
        <v>1</v>
      </c>
      <c r="AJ100" s="56">
        <f t="shared" si="161"/>
        <v>4</v>
      </c>
      <c r="AK100" s="51">
        <f t="shared" si="155"/>
        <v>14</v>
      </c>
      <c r="AL100" s="76" t="s">
        <v>1338</v>
      </c>
      <c r="AM100" s="76" t="s">
        <v>1338</v>
      </c>
      <c r="AN100" s="50" t="s">
        <v>1338</v>
      </c>
      <c r="AO100" s="51" t="s">
        <v>1338</v>
      </c>
      <c r="AP100" s="113" t="s">
        <v>451</v>
      </c>
      <c r="AQ100" s="77" t="s">
        <v>452</v>
      </c>
      <c r="AR100" s="77" t="s">
        <v>453</v>
      </c>
      <c r="AS100" s="74" t="s">
        <v>147</v>
      </c>
      <c r="AT100" s="114">
        <v>42478</v>
      </c>
      <c r="AU100" s="63" t="s">
        <v>454</v>
      </c>
      <c r="AV100" s="80">
        <v>0.24</v>
      </c>
      <c r="AW100" s="120">
        <v>42501</v>
      </c>
      <c r="AX100" s="217" t="s">
        <v>1339</v>
      </c>
      <c r="AY100" s="115"/>
      <c r="AZ100" s="65"/>
      <c r="BA100" s="65"/>
      <c r="BB100" s="65"/>
      <c r="BC100" s="65"/>
      <c r="BD100" s="116"/>
      <c r="BE100" s="65"/>
      <c r="BF100" s="65"/>
      <c r="BG100" s="65"/>
      <c r="BH100" s="65"/>
      <c r="BI100" s="66"/>
      <c r="BJ100" s="66"/>
      <c r="BK100" s="66"/>
      <c r="BL100" s="66"/>
      <c r="BM100" s="66"/>
      <c r="BN100" s="66"/>
      <c r="BO100" s="66"/>
      <c r="BP100" s="66"/>
      <c r="BQ100" s="66"/>
      <c r="BR100" s="66"/>
      <c r="BS100" s="66"/>
      <c r="BT100" s="66"/>
      <c r="BU100" s="66"/>
    </row>
    <row r="101" spans="1:73" ht="132.75" customHeight="1">
      <c r="A101" s="50">
        <v>12</v>
      </c>
      <c r="B101" s="51" t="s">
        <v>39</v>
      </c>
      <c r="C101" s="51" t="s">
        <v>40</v>
      </c>
      <c r="D101" s="51" t="s">
        <v>36</v>
      </c>
      <c r="E101" s="52" t="s">
        <v>16</v>
      </c>
      <c r="F101" s="51" t="s">
        <v>455</v>
      </c>
      <c r="G101" s="51" t="s">
        <v>456</v>
      </c>
      <c r="H101" s="51" t="s">
        <v>457</v>
      </c>
      <c r="I101" s="51" t="s">
        <v>458</v>
      </c>
      <c r="J101" s="51" t="s">
        <v>17</v>
      </c>
      <c r="K101" s="53" t="s">
        <v>459</v>
      </c>
      <c r="L101" s="50" t="s">
        <v>47</v>
      </c>
      <c r="M101" s="50" t="s">
        <v>42</v>
      </c>
      <c r="N101" s="54">
        <f>VLOOKUP(L101,'MATRIZ CALIFICACIÓN'!$B$10:$C$24,2,FALSE)</f>
        <v>5</v>
      </c>
      <c r="O101" s="55">
        <f>HLOOKUP(M101,'MATRIZ CALIFICACIÓN'!$D$8:$H$9,2,FALSE)</f>
        <v>4</v>
      </c>
      <c r="P101" s="50">
        <f t="shared" si="0"/>
        <v>54</v>
      </c>
      <c r="Q101" s="50" t="str">
        <f>VLOOKUP(P101,'MATRIZ CALIFICACIÓN'!$D$58:$E$82,2,FALSE)</f>
        <v>EXTREMA</v>
      </c>
      <c r="R101" s="56" t="str">
        <f>VLOOKUP(Q101,'MATRIZ CALIFICACIÓN'!$G$59:$I$62,2,FALSE)</f>
        <v>* Reducir el riesgo
* Evitar el riesgo
* Compartir o transferir el riesgo</v>
      </c>
      <c r="S101" s="51" t="s">
        <v>5</v>
      </c>
      <c r="T101" s="51">
        <f t="shared" si="109"/>
        <v>20</v>
      </c>
      <c r="U101" s="53" t="s">
        <v>460</v>
      </c>
      <c r="V101" s="53" t="s">
        <v>5</v>
      </c>
      <c r="W101" s="53">
        <f t="shared" si="110"/>
        <v>20</v>
      </c>
      <c r="X101" s="53" t="s">
        <v>5</v>
      </c>
      <c r="Y101" s="53">
        <f t="shared" si="111"/>
        <v>20</v>
      </c>
      <c r="Z101" s="53" t="s">
        <v>5</v>
      </c>
      <c r="AA101" s="53">
        <f t="shared" si="112"/>
        <v>40</v>
      </c>
      <c r="AB101" s="53" t="s">
        <v>12</v>
      </c>
      <c r="AC101" s="75">
        <f t="shared" si="5"/>
        <v>0</v>
      </c>
      <c r="AD101" s="58">
        <f t="shared" si="6"/>
        <v>100</v>
      </c>
      <c r="AE101" s="51">
        <f t="shared" ref="AE101:AF101" si="162">IF(SUM(AC101),AVERAGEIF(AC101,"&gt;0",AC101),1)</f>
        <v>1</v>
      </c>
      <c r="AF101" s="51">
        <f t="shared" si="162"/>
        <v>100</v>
      </c>
      <c r="AG101" s="51">
        <f t="shared" ref="AG101:AH101" si="163">IF(AND(AE101&gt;=0,AE101&lt;=50),0,IF(AND(AE101&gt;50,AE101&lt;76),1,2))</f>
        <v>0</v>
      </c>
      <c r="AH101" s="51">
        <f t="shared" si="163"/>
        <v>2</v>
      </c>
      <c r="AI101" s="59">
        <f t="shared" ref="AI101:AJ101" si="164">IF(AG101&lt;N101,N101-AG101,N101)</f>
        <v>5</v>
      </c>
      <c r="AJ101" s="56">
        <f t="shared" si="164"/>
        <v>2</v>
      </c>
      <c r="AK101" s="51">
        <f t="shared" ref="AK101:AK109" si="165">VALUE(CONCATENATE(AI9:AI101,AJ101))</f>
        <v>52</v>
      </c>
      <c r="AL101" s="60" t="str">
        <f>VLOOKUP(AI101,'MATRIZ CALIFICACIÓN'!$A$10:$B$24,2,0)</f>
        <v>CASI SEGURO (5)</v>
      </c>
      <c r="AM101" s="60" t="str">
        <f>HLOOKUP(AJ101,'MATRIZ CALIFICACIÓN'!$D$7:$H$8,2,0)</f>
        <v>MENOR (2)</v>
      </c>
      <c r="AN101" s="50" t="str">
        <f>VLOOKUP(AK101,'MATRIZ CALIFICACIÓN'!$D$58:$E$82,2,FALSE)</f>
        <v>ALTA</v>
      </c>
      <c r="AO101" s="51" t="str">
        <f>VLOOKUP(AN101,'MATRIZ CALIFICACIÓN'!$G$59:$I$62,2,FALSE)</f>
        <v>* Reducir el riesgo
* Evitar el riesgo
* Compartir o transferir el riesgo</v>
      </c>
      <c r="AP101" s="53" t="s">
        <v>461</v>
      </c>
      <c r="AQ101" s="61" t="s">
        <v>136</v>
      </c>
      <c r="AR101" s="61" t="s">
        <v>127</v>
      </c>
      <c r="AS101" s="53" t="s">
        <v>128</v>
      </c>
      <c r="AT101" s="67">
        <v>42473</v>
      </c>
      <c r="AU101" s="68" t="s">
        <v>462</v>
      </c>
      <c r="AV101" s="69" t="s">
        <v>463</v>
      </c>
      <c r="AW101" s="120">
        <v>42501</v>
      </c>
      <c r="AX101" s="217" t="s">
        <v>1339</v>
      </c>
      <c r="AY101" s="65"/>
      <c r="AZ101" s="65"/>
      <c r="BA101" s="65"/>
      <c r="BB101" s="65"/>
      <c r="BC101" s="65"/>
      <c r="BD101" s="65"/>
      <c r="BE101" s="65"/>
      <c r="BF101" s="65"/>
      <c r="BG101" s="65"/>
      <c r="BH101" s="65"/>
      <c r="BI101" s="66"/>
      <c r="BJ101" s="66"/>
      <c r="BK101" s="66"/>
      <c r="BL101" s="66"/>
      <c r="BM101" s="66"/>
      <c r="BN101" s="66"/>
      <c r="BO101" s="66"/>
      <c r="BP101" s="66"/>
      <c r="BQ101" s="66"/>
      <c r="BR101" s="66"/>
      <c r="BS101" s="66"/>
      <c r="BT101" s="66"/>
      <c r="BU101" s="66"/>
    </row>
    <row r="102" spans="1:73" ht="216" customHeight="1">
      <c r="A102" s="50">
        <v>12</v>
      </c>
      <c r="B102" s="51" t="s">
        <v>39</v>
      </c>
      <c r="C102" s="51" t="s">
        <v>40</v>
      </c>
      <c r="D102" s="51" t="s">
        <v>36</v>
      </c>
      <c r="E102" s="52" t="s">
        <v>30</v>
      </c>
      <c r="F102" s="51" t="s">
        <v>455</v>
      </c>
      <c r="G102" s="51" t="s">
        <v>464</v>
      </c>
      <c r="H102" s="51" t="s">
        <v>465</v>
      </c>
      <c r="I102" s="51" t="s">
        <v>466</v>
      </c>
      <c r="J102" s="51" t="s">
        <v>17</v>
      </c>
      <c r="K102" s="53" t="s">
        <v>407</v>
      </c>
      <c r="L102" s="50" t="s">
        <v>34</v>
      </c>
      <c r="M102" s="50" t="s">
        <v>35</v>
      </c>
      <c r="N102" s="54">
        <f>VLOOKUP(L102,'MATRIZ CALIFICACIÓN'!$B$10:$C$24,2,FALSE)</f>
        <v>3</v>
      </c>
      <c r="O102" s="55">
        <f>HLOOKUP(M102,'MATRIZ CALIFICACIÓN'!$D$8:$H$9,2,FALSE)</f>
        <v>3</v>
      </c>
      <c r="P102" s="50">
        <f t="shared" si="0"/>
        <v>33</v>
      </c>
      <c r="Q102" s="55" t="str">
        <f>VLOOKUP(P102,'MATRIZ CALIFICACIÓN'!$D$58:$E$82,2,FALSE)</f>
        <v>ALTA</v>
      </c>
      <c r="R102" s="56" t="str">
        <f>VLOOKUP(Q102,'MATRIZ CALIFICACIÓN'!$G$59:$I$62,2,FALSE)</f>
        <v>* Reducir el riesgo
* Evitar el riesgo
* Compartir o transferir el riesgo</v>
      </c>
      <c r="S102" s="51" t="s">
        <v>5</v>
      </c>
      <c r="T102" s="51">
        <f t="shared" si="109"/>
        <v>20</v>
      </c>
      <c r="U102" s="53" t="s">
        <v>401</v>
      </c>
      <c r="V102" s="53" t="s">
        <v>5</v>
      </c>
      <c r="W102" s="53">
        <f t="shared" si="110"/>
        <v>20</v>
      </c>
      <c r="X102" s="53" t="s">
        <v>5</v>
      </c>
      <c r="Y102" s="53">
        <f t="shared" si="111"/>
        <v>20</v>
      </c>
      <c r="Z102" s="53" t="s">
        <v>5</v>
      </c>
      <c r="AA102" s="53">
        <f t="shared" si="112"/>
        <v>40</v>
      </c>
      <c r="AB102" s="53" t="s">
        <v>11</v>
      </c>
      <c r="AC102" s="57">
        <f t="shared" si="5"/>
        <v>100</v>
      </c>
      <c r="AD102" s="58">
        <f t="shared" si="6"/>
        <v>0</v>
      </c>
      <c r="AE102" s="51">
        <f t="shared" ref="AE102:AF102" si="166">IF(SUM(AC102),AVERAGEIF(AC102,"&gt;0",AC102),1)</f>
        <v>100</v>
      </c>
      <c r="AF102" s="51">
        <f t="shared" si="166"/>
        <v>1</v>
      </c>
      <c r="AG102" s="51">
        <f t="shared" ref="AG102:AH102" si="167">IF(AND(AE102&gt;=0,AE102&lt;=50),0,IF(AND(AE102&gt;50,AE102&lt;76),1,2))</f>
        <v>2</v>
      </c>
      <c r="AH102" s="51">
        <f t="shared" si="167"/>
        <v>0</v>
      </c>
      <c r="AI102" s="59">
        <f t="shared" ref="AI102:AJ102" si="168">IF(AG102&lt;N102,N102-AG102,N102)</f>
        <v>1</v>
      </c>
      <c r="AJ102" s="56">
        <f t="shared" si="168"/>
        <v>3</v>
      </c>
      <c r="AK102" s="51">
        <f t="shared" si="165"/>
        <v>13</v>
      </c>
      <c r="AL102" s="60" t="str">
        <f>VLOOKUP(AI102,'MATRIZ CALIFICACIÓN'!$A$10:$B$24,2,0)</f>
        <v>RARO (1)</v>
      </c>
      <c r="AM102" s="60" t="str">
        <f>HLOOKUP(AJ102,'MATRIZ CALIFICACIÓN'!$D$7:$H$8,2,0)</f>
        <v>MODERADO (3)</v>
      </c>
      <c r="AN102" s="50" t="str">
        <f>VLOOKUP(AK102,'MATRIZ CALIFICACIÓN'!$D$58:$E$82,2,FALSE)</f>
        <v>BAJA</v>
      </c>
      <c r="AO102" s="51" t="str">
        <f>VLOOKUP(AN102,'MATRIZ CALIFICACIÓN'!$G$59:$I$62,2,FALSE)</f>
        <v>* Asumir el riesgo</v>
      </c>
      <c r="AP102" s="53" t="s">
        <v>467</v>
      </c>
      <c r="AQ102" s="61" t="s">
        <v>136</v>
      </c>
      <c r="AR102" s="61" t="s">
        <v>127</v>
      </c>
      <c r="AS102" s="53" t="s">
        <v>128</v>
      </c>
      <c r="AT102" s="67">
        <v>42479</v>
      </c>
      <c r="AU102" s="79" t="s">
        <v>468</v>
      </c>
      <c r="AV102" s="80">
        <v>0.4</v>
      </c>
      <c r="AW102" s="120">
        <v>42501</v>
      </c>
      <c r="AX102" s="217" t="s">
        <v>1339</v>
      </c>
      <c r="AY102" s="65"/>
      <c r="AZ102" s="65"/>
      <c r="BA102" s="65"/>
      <c r="BB102" s="65"/>
      <c r="BC102" s="65"/>
      <c r="BD102" s="65"/>
      <c r="BE102" s="65"/>
      <c r="BF102" s="65"/>
      <c r="BG102" s="65"/>
      <c r="BH102" s="65"/>
      <c r="BI102" s="66"/>
      <c r="BJ102" s="66"/>
      <c r="BK102" s="66"/>
      <c r="BL102" s="66"/>
      <c r="BM102" s="66"/>
      <c r="BN102" s="66"/>
      <c r="BO102" s="66"/>
      <c r="BP102" s="66"/>
      <c r="BQ102" s="66"/>
      <c r="BR102" s="66"/>
      <c r="BS102" s="66"/>
      <c r="BT102" s="66"/>
      <c r="BU102" s="66"/>
    </row>
    <row r="103" spans="1:73" ht="132.75" customHeight="1">
      <c r="A103" s="50">
        <v>12</v>
      </c>
      <c r="B103" s="51" t="s">
        <v>39</v>
      </c>
      <c r="C103" s="51" t="s">
        <v>40</v>
      </c>
      <c r="D103" s="51" t="s">
        <v>36</v>
      </c>
      <c r="E103" s="52" t="s">
        <v>30</v>
      </c>
      <c r="F103" s="51" t="s">
        <v>455</v>
      </c>
      <c r="G103" s="51" t="s">
        <v>469</v>
      </c>
      <c r="H103" s="51" t="s">
        <v>470</v>
      </c>
      <c r="I103" s="51" t="s">
        <v>392</v>
      </c>
      <c r="J103" s="51" t="s">
        <v>17</v>
      </c>
      <c r="K103" s="53" t="s">
        <v>471</v>
      </c>
      <c r="L103" s="50" t="s">
        <v>41</v>
      </c>
      <c r="M103" s="50" t="s">
        <v>48</v>
      </c>
      <c r="N103" s="54">
        <f>VLOOKUP(L103,'MATRIZ CALIFICACIÓN'!$B$10:$C$24,2,FALSE)</f>
        <v>4</v>
      </c>
      <c r="O103" s="55">
        <f>HLOOKUP(M103,'MATRIZ CALIFICACIÓN'!$D$8:$H$9,2,FALSE)</f>
        <v>5</v>
      </c>
      <c r="P103" s="50">
        <f t="shared" si="0"/>
        <v>45</v>
      </c>
      <c r="Q103" s="50" t="str">
        <f>VLOOKUP(P103,'MATRIZ CALIFICACIÓN'!$D$58:$E$82,2,FALSE)</f>
        <v>EXTREMA</v>
      </c>
      <c r="R103" s="56" t="str">
        <f>VLOOKUP(Q103,'MATRIZ CALIFICACIÓN'!$G$59:$I$62,2,FALSE)</f>
        <v>* Reducir el riesgo
* Evitar el riesgo
* Compartir o transferir el riesgo</v>
      </c>
      <c r="S103" s="51" t="s">
        <v>5</v>
      </c>
      <c r="T103" s="51">
        <f t="shared" si="109"/>
        <v>20</v>
      </c>
      <c r="U103" s="53" t="s">
        <v>472</v>
      </c>
      <c r="V103" s="53" t="s">
        <v>5</v>
      </c>
      <c r="W103" s="53">
        <f t="shared" si="110"/>
        <v>20</v>
      </c>
      <c r="X103" s="53" t="s">
        <v>5</v>
      </c>
      <c r="Y103" s="53">
        <f t="shared" si="111"/>
        <v>20</v>
      </c>
      <c r="Z103" s="53" t="s">
        <v>14</v>
      </c>
      <c r="AA103" s="53">
        <f t="shared" si="112"/>
        <v>0</v>
      </c>
      <c r="AB103" s="53" t="s">
        <v>12</v>
      </c>
      <c r="AC103" s="75">
        <f t="shared" si="5"/>
        <v>0</v>
      </c>
      <c r="AD103" s="58">
        <f t="shared" si="6"/>
        <v>60</v>
      </c>
      <c r="AE103" s="51">
        <f t="shared" ref="AE103:AF103" si="169">IF(SUM(AC103),AVERAGEIF(AC103,"&gt;0",AC103),1)</f>
        <v>1</v>
      </c>
      <c r="AF103" s="51">
        <f t="shared" si="169"/>
        <v>60</v>
      </c>
      <c r="AG103" s="51">
        <f t="shared" ref="AG103:AH103" si="170">IF(AND(AE103&gt;=0,AE103&lt;=50),0,IF(AND(AE103&gt;50,AE103&lt;76),1,2))</f>
        <v>0</v>
      </c>
      <c r="AH103" s="51">
        <f t="shared" si="170"/>
        <v>1</v>
      </c>
      <c r="AI103" s="59">
        <f t="shared" ref="AI103:AJ103" si="171">IF(AG103&lt;N103,N103-AG103,N103)</f>
        <v>4</v>
      </c>
      <c r="AJ103" s="56">
        <f t="shared" si="171"/>
        <v>4</v>
      </c>
      <c r="AK103" s="51">
        <f t="shared" si="165"/>
        <v>44</v>
      </c>
      <c r="AL103" s="60" t="str">
        <f>VLOOKUP(AI103,'MATRIZ CALIFICACIÓN'!$A$10:$B$24,2,0)</f>
        <v>PROBABLE (4)</v>
      </c>
      <c r="AM103" s="60" t="str">
        <f>HLOOKUP(AJ103,'MATRIZ CALIFICACIÓN'!$D$7:$H$8,2,0)</f>
        <v>MAYOR (4)</v>
      </c>
      <c r="AN103" s="50" t="str">
        <f>VLOOKUP(AK103,'MATRIZ CALIFICACIÓN'!$D$58:$E$82,2,FALSE)</f>
        <v>EXTREMA</v>
      </c>
      <c r="AO103" s="51" t="str">
        <f>VLOOKUP(AN103,'MATRIZ CALIFICACIÓN'!$G$59:$I$62,2,FALSE)</f>
        <v>* Reducir el riesgo
* Evitar el riesgo
* Compartir o transferir el riesgo</v>
      </c>
      <c r="AP103" s="53" t="s">
        <v>473</v>
      </c>
      <c r="AQ103" s="61" t="s">
        <v>136</v>
      </c>
      <c r="AR103" s="61" t="s">
        <v>127</v>
      </c>
      <c r="AS103" s="53" t="s">
        <v>128</v>
      </c>
      <c r="AT103" s="67">
        <v>42481</v>
      </c>
      <c r="AU103" s="79" t="s">
        <v>474</v>
      </c>
      <c r="AV103" s="80">
        <v>0.4</v>
      </c>
      <c r="AW103" s="120">
        <v>42501</v>
      </c>
      <c r="AX103" s="217" t="s">
        <v>1339</v>
      </c>
      <c r="AY103" s="65"/>
      <c r="AZ103" s="65"/>
      <c r="BA103" s="65"/>
      <c r="BB103" s="65"/>
      <c r="BC103" s="65"/>
      <c r="BD103" s="65"/>
      <c r="BE103" s="65"/>
      <c r="BF103" s="65"/>
      <c r="BG103" s="65"/>
      <c r="BH103" s="65"/>
      <c r="BI103" s="66"/>
      <c r="BJ103" s="66"/>
      <c r="BK103" s="66"/>
      <c r="BL103" s="66"/>
      <c r="BM103" s="66"/>
      <c r="BN103" s="66"/>
      <c r="BO103" s="66"/>
      <c r="BP103" s="66"/>
      <c r="BQ103" s="66"/>
      <c r="BR103" s="66"/>
      <c r="BS103" s="66"/>
      <c r="BT103" s="66"/>
      <c r="BU103" s="66"/>
    </row>
    <row r="104" spans="1:73" ht="132.75" customHeight="1">
      <c r="A104" s="50">
        <v>12</v>
      </c>
      <c r="B104" s="51" t="s">
        <v>39</v>
      </c>
      <c r="C104" s="51" t="s">
        <v>40</v>
      </c>
      <c r="D104" s="51" t="s">
        <v>29</v>
      </c>
      <c r="E104" s="52" t="s">
        <v>23</v>
      </c>
      <c r="F104" s="51" t="s">
        <v>455</v>
      </c>
      <c r="G104" s="51" t="s">
        <v>475</v>
      </c>
      <c r="H104" s="51" t="s">
        <v>476</v>
      </c>
      <c r="I104" s="51" t="s">
        <v>477</v>
      </c>
      <c r="J104" s="51" t="s">
        <v>17</v>
      </c>
      <c r="K104" s="53" t="s">
        <v>478</v>
      </c>
      <c r="L104" s="50" t="s">
        <v>41</v>
      </c>
      <c r="M104" s="50" t="s">
        <v>35</v>
      </c>
      <c r="N104" s="54">
        <f>VLOOKUP(L104,'MATRIZ CALIFICACIÓN'!$B$10:$C$24,2,FALSE)</f>
        <v>4</v>
      </c>
      <c r="O104" s="55">
        <f>HLOOKUP(M104,'MATRIZ CALIFICACIÓN'!$D$8:$H$9,2,FALSE)</f>
        <v>3</v>
      </c>
      <c r="P104" s="50">
        <f t="shared" si="0"/>
        <v>43</v>
      </c>
      <c r="Q104" s="55" t="str">
        <f>VLOOKUP(P104,'MATRIZ CALIFICACIÓN'!$D$58:$E$82,2,FALSE)</f>
        <v>ALTA</v>
      </c>
      <c r="R104" s="56" t="str">
        <f>VLOOKUP(Q104,'MATRIZ CALIFICACIÓN'!$G$59:$I$62,2,FALSE)</f>
        <v>* Reducir el riesgo
* Evitar el riesgo
* Compartir o transferir el riesgo</v>
      </c>
      <c r="S104" s="51" t="s">
        <v>5</v>
      </c>
      <c r="T104" s="51">
        <f t="shared" si="109"/>
        <v>20</v>
      </c>
      <c r="U104" s="53" t="s">
        <v>479</v>
      </c>
      <c r="V104" s="53" t="s">
        <v>5</v>
      </c>
      <c r="W104" s="53">
        <f t="shared" si="110"/>
        <v>20</v>
      </c>
      <c r="X104" s="53" t="s">
        <v>5</v>
      </c>
      <c r="Y104" s="53">
        <f t="shared" si="111"/>
        <v>20</v>
      </c>
      <c r="Z104" s="53" t="s">
        <v>5</v>
      </c>
      <c r="AA104" s="53">
        <f t="shared" si="112"/>
        <v>40</v>
      </c>
      <c r="AB104" s="53" t="s">
        <v>11</v>
      </c>
      <c r="AC104" s="57">
        <f t="shared" si="5"/>
        <v>100</v>
      </c>
      <c r="AD104" s="58">
        <f t="shared" si="6"/>
        <v>0</v>
      </c>
      <c r="AE104" s="51">
        <f t="shared" ref="AE104:AF104" si="172">IF(SUM(AC104),AVERAGEIF(AC104,"&gt;0",AC104),1)</f>
        <v>100</v>
      </c>
      <c r="AF104" s="51">
        <f t="shared" si="172"/>
        <v>1</v>
      </c>
      <c r="AG104" s="51">
        <f t="shared" ref="AG104:AH104" si="173">IF(AND(AE104&gt;=0,AE104&lt;=50),0,IF(AND(AE104&gt;50,AE104&lt;76),1,2))</f>
        <v>2</v>
      </c>
      <c r="AH104" s="51">
        <f t="shared" si="173"/>
        <v>0</v>
      </c>
      <c r="AI104" s="59">
        <f t="shared" ref="AI104:AJ104" si="174">IF(AG104&lt;N104,N104-AG104,N104)</f>
        <v>2</v>
      </c>
      <c r="AJ104" s="56">
        <f t="shared" si="174"/>
        <v>3</v>
      </c>
      <c r="AK104" s="51">
        <f t="shared" si="165"/>
        <v>23</v>
      </c>
      <c r="AL104" s="60" t="str">
        <f>VLOOKUP(AI104,'MATRIZ CALIFICACIÓN'!$A$10:$B$24,2,0)</f>
        <v>IMPROBABLE (2)</v>
      </c>
      <c r="AM104" s="60" t="str">
        <f>HLOOKUP(AJ104,'MATRIZ CALIFICACIÓN'!$D$7:$H$8,2,0)</f>
        <v>MODERADO (3)</v>
      </c>
      <c r="AN104" s="50" t="str">
        <f>VLOOKUP(AK104,'MATRIZ CALIFICACIÓN'!$D$58:$E$82,2,FALSE)</f>
        <v>MODERADA</v>
      </c>
      <c r="AO104" s="51" t="str">
        <f>VLOOKUP(AN104,'MATRIZ CALIFICACIÓN'!$G$59:$I$62,2,FALSE)</f>
        <v>* Asumir el riesgo
* Reducir el riesgo</v>
      </c>
      <c r="AP104" s="53" t="s">
        <v>480</v>
      </c>
      <c r="AQ104" s="61" t="s">
        <v>136</v>
      </c>
      <c r="AR104" s="61" t="s">
        <v>127</v>
      </c>
      <c r="AS104" s="53" t="s">
        <v>128</v>
      </c>
      <c r="AT104" s="67">
        <v>42480</v>
      </c>
      <c r="AU104" s="79" t="s">
        <v>481</v>
      </c>
      <c r="AV104" s="80">
        <v>0.33</v>
      </c>
      <c r="AW104" s="120">
        <v>42501</v>
      </c>
      <c r="AX104" s="217" t="s">
        <v>1339</v>
      </c>
      <c r="AY104" s="65"/>
      <c r="AZ104" s="65"/>
      <c r="BA104" s="65"/>
      <c r="BB104" s="65"/>
      <c r="BC104" s="65"/>
      <c r="BD104" s="65"/>
      <c r="BE104" s="65"/>
      <c r="BF104" s="65"/>
      <c r="BG104" s="65"/>
      <c r="BH104" s="65"/>
      <c r="BI104" s="66"/>
      <c r="BJ104" s="66"/>
      <c r="BK104" s="66"/>
      <c r="BL104" s="66"/>
      <c r="BM104" s="66"/>
      <c r="BN104" s="66"/>
      <c r="BO104" s="66"/>
      <c r="BP104" s="66"/>
      <c r="BQ104" s="66"/>
      <c r="BR104" s="66"/>
      <c r="BS104" s="66"/>
      <c r="BT104" s="66"/>
      <c r="BU104" s="66"/>
    </row>
    <row r="105" spans="1:73" ht="132.75" customHeight="1">
      <c r="A105" s="50">
        <v>12</v>
      </c>
      <c r="B105" s="51" t="s">
        <v>39</v>
      </c>
      <c r="C105" s="51" t="s">
        <v>40</v>
      </c>
      <c r="D105" s="51" t="s">
        <v>29</v>
      </c>
      <c r="E105" s="52" t="s">
        <v>30</v>
      </c>
      <c r="F105" s="51" t="s">
        <v>455</v>
      </c>
      <c r="G105" s="51" t="s">
        <v>482</v>
      </c>
      <c r="H105" s="51" t="s">
        <v>483</v>
      </c>
      <c r="I105" s="51" t="s">
        <v>484</v>
      </c>
      <c r="J105" s="51" t="s">
        <v>8</v>
      </c>
      <c r="K105" s="53" t="s">
        <v>366</v>
      </c>
      <c r="L105" s="50" t="s">
        <v>47</v>
      </c>
      <c r="M105" s="50" t="s">
        <v>42</v>
      </c>
      <c r="N105" s="54">
        <f>VLOOKUP(L105,'MATRIZ CALIFICACIÓN'!$B$10:$C$24,2,FALSE)</f>
        <v>5</v>
      </c>
      <c r="O105" s="55">
        <f>HLOOKUP(M105,'MATRIZ CALIFICACIÓN'!$D$8:$H$9,2,FALSE)</f>
        <v>4</v>
      </c>
      <c r="P105" s="50">
        <f t="shared" si="0"/>
        <v>54</v>
      </c>
      <c r="Q105" s="50" t="str">
        <f>VLOOKUP(P105,'MATRIZ CALIFICACIÓN'!$D$58:$E$82,2,FALSE)</f>
        <v>EXTREMA</v>
      </c>
      <c r="R105" s="56" t="str">
        <f>VLOOKUP(Q105,'MATRIZ CALIFICACIÓN'!$G$59:$I$62,2,FALSE)</f>
        <v>* Reducir el riesgo
* Evitar el riesgo
* Compartir o transferir el riesgo</v>
      </c>
      <c r="S105" s="51" t="s">
        <v>5</v>
      </c>
      <c r="T105" s="51">
        <f t="shared" si="109"/>
        <v>20</v>
      </c>
      <c r="U105" s="53" t="s">
        <v>485</v>
      </c>
      <c r="V105" s="53" t="s">
        <v>5</v>
      </c>
      <c r="W105" s="53">
        <f t="shared" si="110"/>
        <v>20</v>
      </c>
      <c r="X105" s="53" t="s">
        <v>5</v>
      </c>
      <c r="Y105" s="53">
        <f t="shared" si="111"/>
        <v>20</v>
      </c>
      <c r="Z105" s="53" t="s">
        <v>14</v>
      </c>
      <c r="AA105" s="53">
        <f t="shared" si="112"/>
        <v>0</v>
      </c>
      <c r="AB105" s="53" t="s">
        <v>11</v>
      </c>
      <c r="AC105" s="57">
        <f t="shared" si="5"/>
        <v>60</v>
      </c>
      <c r="AD105" s="58">
        <f t="shared" si="6"/>
        <v>0</v>
      </c>
      <c r="AE105" s="51">
        <f t="shared" ref="AE105:AF105" si="175">IF(SUM(AC105),AVERAGEIF(AC105,"&gt;0",AC105),1)</f>
        <v>60</v>
      </c>
      <c r="AF105" s="51">
        <f t="shared" si="175"/>
        <v>1</v>
      </c>
      <c r="AG105" s="51">
        <f t="shared" ref="AG105:AH105" si="176">IF(AND(AE105&gt;=0,AE105&lt;=50),0,IF(AND(AE105&gt;50,AE105&lt;76),1,2))</f>
        <v>1</v>
      </c>
      <c r="AH105" s="51">
        <f t="shared" si="176"/>
        <v>0</v>
      </c>
      <c r="AI105" s="59">
        <f t="shared" ref="AI105:AJ105" si="177">IF(AG105&lt;N105,N105-AG105,N105)</f>
        <v>4</v>
      </c>
      <c r="AJ105" s="56">
        <f t="shared" si="177"/>
        <v>4</v>
      </c>
      <c r="AK105" s="51">
        <f t="shared" si="165"/>
        <v>44</v>
      </c>
      <c r="AL105" s="60" t="str">
        <f>VLOOKUP(AI105,'MATRIZ CALIFICACIÓN'!$A$10:$B$24,2,0)</f>
        <v>PROBABLE (4)</v>
      </c>
      <c r="AM105" s="60" t="str">
        <f>HLOOKUP(AJ105,'MATRIZ CALIFICACIÓN'!$D$7:$H$8,2,0)</f>
        <v>MAYOR (4)</v>
      </c>
      <c r="AN105" s="50" t="str">
        <f>VLOOKUP(AK105,'MATRIZ CALIFICACIÓN'!$D$58:$E$82,2,FALSE)</f>
        <v>EXTREMA</v>
      </c>
      <c r="AO105" s="51" t="str">
        <f>VLOOKUP(AN105,'MATRIZ CALIFICACIÓN'!$G$59:$I$62,2,FALSE)</f>
        <v>* Reducir el riesgo
* Evitar el riesgo
* Compartir o transferir el riesgo</v>
      </c>
      <c r="AP105" s="53" t="s">
        <v>486</v>
      </c>
      <c r="AQ105" s="61" t="s">
        <v>136</v>
      </c>
      <c r="AR105" s="61" t="s">
        <v>127</v>
      </c>
      <c r="AS105" s="53" t="s">
        <v>128</v>
      </c>
      <c r="AT105" s="67">
        <v>42481</v>
      </c>
      <c r="AU105" s="79" t="s">
        <v>487</v>
      </c>
      <c r="AV105" s="69" t="s">
        <v>488</v>
      </c>
      <c r="AW105" s="120">
        <v>42501</v>
      </c>
      <c r="AX105" s="217" t="s">
        <v>1339</v>
      </c>
      <c r="AY105" s="65"/>
      <c r="AZ105" s="65"/>
      <c r="BA105" s="65"/>
      <c r="BB105" s="65"/>
      <c r="BC105" s="65"/>
      <c r="BD105" s="65"/>
      <c r="BE105" s="65"/>
      <c r="BF105" s="65"/>
      <c r="BG105" s="65"/>
      <c r="BH105" s="65"/>
      <c r="BI105" s="66"/>
      <c r="BJ105" s="66"/>
      <c r="BK105" s="66"/>
      <c r="BL105" s="66"/>
      <c r="BM105" s="66"/>
      <c r="BN105" s="66"/>
      <c r="BO105" s="66"/>
      <c r="BP105" s="66"/>
      <c r="BQ105" s="66"/>
      <c r="BR105" s="66"/>
      <c r="BS105" s="66"/>
      <c r="BT105" s="66"/>
      <c r="BU105" s="66"/>
    </row>
    <row r="106" spans="1:73" ht="67.5">
      <c r="A106" s="50">
        <v>12</v>
      </c>
      <c r="B106" s="51" t="s">
        <v>39</v>
      </c>
      <c r="C106" s="51" t="s">
        <v>40</v>
      </c>
      <c r="D106" s="51" t="s">
        <v>15</v>
      </c>
      <c r="E106" s="52" t="s">
        <v>23</v>
      </c>
      <c r="F106" s="51" t="s">
        <v>455</v>
      </c>
      <c r="G106" s="51" t="s">
        <v>489</v>
      </c>
      <c r="H106" s="51" t="s">
        <v>490</v>
      </c>
      <c r="I106" s="51" t="s">
        <v>491</v>
      </c>
      <c r="J106" s="51" t="s">
        <v>8</v>
      </c>
      <c r="K106" s="53" t="s">
        <v>206</v>
      </c>
      <c r="L106" s="50" t="s">
        <v>27</v>
      </c>
      <c r="M106" s="50" t="s">
        <v>28</v>
      </c>
      <c r="N106" s="54">
        <f>VLOOKUP(L106,'MATRIZ CALIFICACIÓN'!$B$10:$C$24,2,FALSE)</f>
        <v>2</v>
      </c>
      <c r="O106" s="55">
        <f>HLOOKUP(M106,'MATRIZ CALIFICACIÓN'!$D$8:$H$9,2,FALSE)</f>
        <v>2</v>
      </c>
      <c r="P106" s="50">
        <f t="shared" si="0"/>
        <v>22</v>
      </c>
      <c r="Q106" s="50" t="str">
        <f>VLOOKUP(P106,'MATRIZ CALIFICACIÓN'!$D$58:$E$82,2,FALSE)</f>
        <v>MODERADA</v>
      </c>
      <c r="R106" s="56" t="str">
        <f>VLOOKUP(Q106,'MATRIZ CALIFICACIÓN'!$G$59:$I$62,2,FALSE)</f>
        <v>* Asumir el riesgo
* Reducir el riesgo</v>
      </c>
      <c r="S106" s="51" t="s">
        <v>5</v>
      </c>
      <c r="T106" s="51">
        <f t="shared" si="109"/>
        <v>20</v>
      </c>
      <c r="U106" s="53" t="s">
        <v>492</v>
      </c>
      <c r="V106" s="53" t="s">
        <v>5</v>
      </c>
      <c r="W106" s="53">
        <f t="shared" si="110"/>
        <v>20</v>
      </c>
      <c r="X106" s="53" t="s">
        <v>5</v>
      </c>
      <c r="Y106" s="53">
        <f t="shared" si="111"/>
        <v>20</v>
      </c>
      <c r="Z106" s="53" t="s">
        <v>5</v>
      </c>
      <c r="AA106" s="53">
        <f t="shared" si="112"/>
        <v>40</v>
      </c>
      <c r="AB106" s="53" t="s">
        <v>11</v>
      </c>
      <c r="AC106" s="57">
        <f t="shared" si="5"/>
        <v>100</v>
      </c>
      <c r="AD106" s="58">
        <f t="shared" si="6"/>
        <v>0</v>
      </c>
      <c r="AE106" s="51">
        <f t="shared" ref="AE106:AF106" si="178">IF(SUM(AC106),AVERAGEIF(AC106,"&gt;0",AC106),1)</f>
        <v>100</v>
      </c>
      <c r="AF106" s="51">
        <f t="shared" si="178"/>
        <v>1</v>
      </c>
      <c r="AG106" s="51">
        <f t="shared" ref="AG106:AH106" si="179">IF(AND(AE106&gt;=0,AE106&lt;=50),0,IF(AND(AE106&gt;50,AE106&lt;76),1,2))</f>
        <v>2</v>
      </c>
      <c r="AH106" s="51">
        <f t="shared" si="179"/>
        <v>0</v>
      </c>
      <c r="AI106" s="59">
        <f t="shared" ref="AI106:AJ106" si="180">IF(AG106&lt;N106,N106-AG106,N106)</f>
        <v>2</v>
      </c>
      <c r="AJ106" s="56">
        <f t="shared" si="180"/>
        <v>2</v>
      </c>
      <c r="AK106" s="51">
        <f t="shared" si="165"/>
        <v>22</v>
      </c>
      <c r="AL106" s="60" t="str">
        <f>VLOOKUP(AI106,'MATRIZ CALIFICACIÓN'!$A$10:$B$24,2,0)</f>
        <v>IMPROBABLE (2)</v>
      </c>
      <c r="AM106" s="60" t="str">
        <f>HLOOKUP(AJ106,'MATRIZ CALIFICACIÓN'!$D$7:$H$8,2,0)</f>
        <v>MENOR (2)</v>
      </c>
      <c r="AN106" s="50" t="str">
        <f>VLOOKUP(AK106,'MATRIZ CALIFICACIÓN'!$D$58:$E$82,2,FALSE)</f>
        <v>MODERADA</v>
      </c>
      <c r="AO106" s="51" t="str">
        <f>VLOOKUP(AN106,'MATRIZ CALIFICACIÓN'!$G$59:$I$62,2,FALSE)</f>
        <v>* Asumir el riesgo
* Reducir el riesgo</v>
      </c>
      <c r="AP106" s="53" t="s">
        <v>493</v>
      </c>
      <c r="AQ106" s="61" t="s">
        <v>136</v>
      </c>
      <c r="AR106" s="61" t="s">
        <v>127</v>
      </c>
      <c r="AS106" s="53" t="s">
        <v>128</v>
      </c>
      <c r="AT106" s="67">
        <v>42479</v>
      </c>
      <c r="AU106" s="63" t="s">
        <v>494</v>
      </c>
      <c r="AV106" s="80">
        <v>0.6</v>
      </c>
      <c r="AW106" s="120">
        <v>42501</v>
      </c>
      <c r="AX106" s="217" t="s">
        <v>1339</v>
      </c>
      <c r="AY106" s="65"/>
      <c r="AZ106" s="65"/>
      <c r="BA106" s="65"/>
      <c r="BB106" s="65"/>
      <c r="BC106" s="65"/>
      <c r="BD106" s="65"/>
      <c r="BE106" s="65"/>
      <c r="BF106" s="65"/>
      <c r="BG106" s="65"/>
      <c r="BH106" s="65"/>
      <c r="BI106" s="66"/>
      <c r="BJ106" s="66"/>
      <c r="BK106" s="66"/>
      <c r="BL106" s="66"/>
      <c r="BM106" s="66"/>
      <c r="BN106" s="66"/>
      <c r="BO106" s="66"/>
      <c r="BP106" s="66"/>
      <c r="BQ106" s="66"/>
      <c r="BR106" s="66"/>
      <c r="BS106" s="66"/>
      <c r="BT106" s="66"/>
      <c r="BU106" s="66"/>
    </row>
    <row r="107" spans="1:73" ht="81">
      <c r="A107" s="50">
        <v>12</v>
      </c>
      <c r="B107" s="51" t="s">
        <v>39</v>
      </c>
      <c r="C107" s="51" t="s">
        <v>40</v>
      </c>
      <c r="D107" s="51" t="s">
        <v>15</v>
      </c>
      <c r="E107" s="52" t="s">
        <v>23</v>
      </c>
      <c r="F107" s="51" t="s">
        <v>455</v>
      </c>
      <c r="G107" s="51" t="s">
        <v>495</v>
      </c>
      <c r="H107" s="51" t="s">
        <v>496</v>
      </c>
      <c r="I107" s="51" t="s">
        <v>497</v>
      </c>
      <c r="J107" s="51" t="s">
        <v>17</v>
      </c>
      <c r="K107" s="53" t="s">
        <v>274</v>
      </c>
      <c r="L107" s="50" t="s">
        <v>20</v>
      </c>
      <c r="M107" s="50" t="s">
        <v>48</v>
      </c>
      <c r="N107" s="54">
        <f>VLOOKUP(L107,'MATRIZ CALIFICACIÓN'!$B$10:$C$24,2,FALSE)</f>
        <v>1</v>
      </c>
      <c r="O107" s="55">
        <f>HLOOKUP(M107,'MATRIZ CALIFICACIÓN'!$D$8:$H$9,2,FALSE)</f>
        <v>5</v>
      </c>
      <c r="P107" s="50">
        <f t="shared" si="0"/>
        <v>15</v>
      </c>
      <c r="Q107" s="50" t="str">
        <f>VLOOKUP(P107,'MATRIZ CALIFICACIÓN'!$D$58:$E$82,2,FALSE)</f>
        <v>MODERADA</v>
      </c>
      <c r="R107" s="56" t="str">
        <f>VLOOKUP(Q107,'MATRIZ CALIFICACIÓN'!$G$59:$I$62,2,FALSE)</f>
        <v>* Asumir el riesgo
* Reducir el riesgo</v>
      </c>
      <c r="S107" s="51" t="s">
        <v>5</v>
      </c>
      <c r="T107" s="51">
        <f t="shared" si="109"/>
        <v>20</v>
      </c>
      <c r="U107" s="53" t="s">
        <v>498</v>
      </c>
      <c r="V107" s="53" t="s">
        <v>5</v>
      </c>
      <c r="W107" s="53">
        <f t="shared" si="110"/>
        <v>20</v>
      </c>
      <c r="X107" s="53" t="s">
        <v>5</v>
      </c>
      <c r="Y107" s="53">
        <f t="shared" si="111"/>
        <v>20</v>
      </c>
      <c r="Z107" s="53" t="s">
        <v>5</v>
      </c>
      <c r="AA107" s="53">
        <f t="shared" si="112"/>
        <v>40</v>
      </c>
      <c r="AB107" s="53" t="s">
        <v>11</v>
      </c>
      <c r="AC107" s="57">
        <f t="shared" si="5"/>
        <v>100</v>
      </c>
      <c r="AD107" s="58">
        <f t="shared" si="6"/>
        <v>0</v>
      </c>
      <c r="AE107" s="51">
        <f t="shared" ref="AE107:AF107" si="181">IF(SUM(AC107),AVERAGEIF(AC107,"&gt;0",AC107),1)</f>
        <v>100</v>
      </c>
      <c r="AF107" s="51">
        <f t="shared" si="181"/>
        <v>1</v>
      </c>
      <c r="AG107" s="51">
        <f t="shared" ref="AG107:AH107" si="182">IF(AND(AE107&gt;=0,AE107&lt;=50),0,IF(AND(AE107&gt;50,AE107&lt;76),1,2))</f>
        <v>2</v>
      </c>
      <c r="AH107" s="51">
        <f t="shared" si="182"/>
        <v>0</v>
      </c>
      <c r="AI107" s="59">
        <f t="shared" ref="AI107:AJ107" si="183">IF(AG107&lt;N107,N107-AG107,N107)</f>
        <v>1</v>
      </c>
      <c r="AJ107" s="56">
        <f t="shared" si="183"/>
        <v>5</v>
      </c>
      <c r="AK107" s="51">
        <f t="shared" si="165"/>
        <v>15</v>
      </c>
      <c r="AL107" s="60" t="str">
        <f>VLOOKUP(AI107,'MATRIZ CALIFICACIÓN'!$A$10:$B$24,2,0)</f>
        <v>RARO (1)</v>
      </c>
      <c r="AM107" s="60" t="str">
        <f>HLOOKUP(AJ107,'MATRIZ CALIFICACIÓN'!$D$7:$H$8,2,0)</f>
        <v>CATASTRÓFICO (5)</v>
      </c>
      <c r="AN107" s="50" t="str">
        <f>VLOOKUP(AK107,'MATRIZ CALIFICACIÓN'!$D$58:$E$82,2,FALSE)</f>
        <v>MODERADA</v>
      </c>
      <c r="AO107" s="51" t="str">
        <f>VLOOKUP(AN107,'MATRIZ CALIFICACIÓN'!$G$59:$I$62,2,FALSE)</f>
        <v>* Asumir el riesgo
* Reducir el riesgo</v>
      </c>
      <c r="AP107" s="53" t="s">
        <v>499</v>
      </c>
      <c r="AQ107" s="61" t="s">
        <v>136</v>
      </c>
      <c r="AR107" s="61" t="s">
        <v>127</v>
      </c>
      <c r="AS107" s="53" t="s">
        <v>128</v>
      </c>
      <c r="AT107" s="67">
        <v>42478</v>
      </c>
      <c r="AU107" s="79" t="s">
        <v>500</v>
      </c>
      <c r="AV107" s="80">
        <v>0.33</v>
      </c>
      <c r="AW107" s="120">
        <v>42501</v>
      </c>
      <c r="AX107" s="217" t="s">
        <v>1339</v>
      </c>
      <c r="AY107" s="65"/>
      <c r="AZ107" s="65"/>
      <c r="BA107" s="65"/>
      <c r="BB107" s="65"/>
      <c r="BC107" s="65"/>
      <c r="BD107" s="65"/>
      <c r="BE107" s="65"/>
      <c r="BF107" s="65"/>
      <c r="BG107" s="65"/>
      <c r="BH107" s="65"/>
      <c r="BI107" s="66"/>
      <c r="BJ107" s="66"/>
      <c r="BK107" s="66"/>
      <c r="BL107" s="66"/>
      <c r="BM107" s="66"/>
      <c r="BN107" s="66"/>
      <c r="BO107" s="66"/>
      <c r="BP107" s="66"/>
      <c r="BQ107" s="66"/>
      <c r="BR107" s="66"/>
      <c r="BS107" s="66"/>
      <c r="BT107" s="66"/>
      <c r="BU107" s="66"/>
    </row>
    <row r="108" spans="1:73" ht="132.75" customHeight="1">
      <c r="A108" s="50">
        <v>12</v>
      </c>
      <c r="B108" s="51" t="s">
        <v>39</v>
      </c>
      <c r="C108" s="51" t="s">
        <v>40</v>
      </c>
      <c r="D108" s="51" t="s">
        <v>29</v>
      </c>
      <c r="E108" s="52" t="s">
        <v>30</v>
      </c>
      <c r="F108" s="51" t="s">
        <v>455</v>
      </c>
      <c r="G108" s="51" t="s">
        <v>501</v>
      </c>
      <c r="H108" s="51" t="s">
        <v>502</v>
      </c>
      <c r="I108" s="51" t="s">
        <v>503</v>
      </c>
      <c r="J108" s="51" t="s">
        <v>8</v>
      </c>
      <c r="K108" s="53" t="s">
        <v>504</v>
      </c>
      <c r="L108" s="50" t="s">
        <v>34</v>
      </c>
      <c r="M108" s="50" t="s">
        <v>35</v>
      </c>
      <c r="N108" s="54">
        <f>VLOOKUP(L108,'MATRIZ CALIFICACIÓN'!$B$10:$C$24,2,FALSE)</f>
        <v>3</v>
      </c>
      <c r="O108" s="55">
        <f>HLOOKUP(M108,'MATRIZ CALIFICACIÓN'!$D$8:$H$9,2,FALSE)</f>
        <v>3</v>
      </c>
      <c r="P108" s="50">
        <f t="shared" si="0"/>
        <v>33</v>
      </c>
      <c r="Q108" s="55" t="str">
        <f>VLOOKUP(P108,'MATRIZ CALIFICACIÓN'!$D$58:$E$82,2,FALSE)</f>
        <v>ALTA</v>
      </c>
      <c r="R108" s="56" t="str">
        <f>VLOOKUP(Q108,'MATRIZ CALIFICACIÓN'!$G$59:$I$62,2,FALSE)</f>
        <v>* Reducir el riesgo
* Evitar el riesgo
* Compartir o transferir el riesgo</v>
      </c>
      <c r="S108" s="51" t="s">
        <v>5</v>
      </c>
      <c r="T108" s="51">
        <f t="shared" si="109"/>
        <v>20</v>
      </c>
      <c r="U108" s="53" t="s">
        <v>505</v>
      </c>
      <c r="V108" s="53" t="s">
        <v>5</v>
      </c>
      <c r="W108" s="53">
        <f t="shared" si="110"/>
        <v>20</v>
      </c>
      <c r="X108" s="53" t="s">
        <v>5</v>
      </c>
      <c r="Y108" s="53">
        <f t="shared" si="111"/>
        <v>20</v>
      </c>
      <c r="Z108" s="53" t="s">
        <v>5</v>
      </c>
      <c r="AA108" s="53">
        <f t="shared" si="112"/>
        <v>40</v>
      </c>
      <c r="AB108" s="53" t="s">
        <v>11</v>
      </c>
      <c r="AC108" s="57">
        <f t="shared" si="5"/>
        <v>100</v>
      </c>
      <c r="AD108" s="58">
        <f t="shared" si="6"/>
        <v>0</v>
      </c>
      <c r="AE108" s="51">
        <f t="shared" ref="AE108:AF108" si="184">IF(SUM(AC108),AVERAGEIF(AC108,"&gt;0",AC108),1)</f>
        <v>100</v>
      </c>
      <c r="AF108" s="51">
        <f t="shared" si="184"/>
        <v>1</v>
      </c>
      <c r="AG108" s="51">
        <f t="shared" ref="AG108:AH108" si="185">IF(AND(AE108&gt;=0,AE108&lt;=50),0,IF(AND(AE108&gt;50,AE108&lt;76),1,2))</f>
        <v>2</v>
      </c>
      <c r="AH108" s="51">
        <f t="shared" si="185"/>
        <v>0</v>
      </c>
      <c r="AI108" s="59">
        <f t="shared" ref="AI108:AJ108" si="186">IF(AG108&lt;N108,N108-AG108,N108)</f>
        <v>1</v>
      </c>
      <c r="AJ108" s="56">
        <f t="shared" si="186"/>
        <v>3</v>
      </c>
      <c r="AK108" s="51">
        <f t="shared" si="165"/>
        <v>13</v>
      </c>
      <c r="AL108" s="60" t="str">
        <f>VLOOKUP(AI108,'MATRIZ CALIFICACIÓN'!$A$10:$B$24,2,0)</f>
        <v>RARO (1)</v>
      </c>
      <c r="AM108" s="60" t="str">
        <f>HLOOKUP(AJ108,'MATRIZ CALIFICACIÓN'!$D$7:$H$8,2,0)</f>
        <v>MODERADO (3)</v>
      </c>
      <c r="AN108" s="50" t="str">
        <f>VLOOKUP(AK108,'MATRIZ CALIFICACIÓN'!$D$58:$E$82,2,FALSE)</f>
        <v>BAJA</v>
      </c>
      <c r="AO108" s="51" t="str">
        <f>VLOOKUP(AN108,'MATRIZ CALIFICACIÓN'!$G$59:$I$62,2,FALSE)</f>
        <v>* Asumir el riesgo</v>
      </c>
      <c r="AP108" s="53" t="s">
        <v>506</v>
      </c>
      <c r="AQ108" s="61" t="s">
        <v>136</v>
      </c>
      <c r="AR108" s="61" t="s">
        <v>127</v>
      </c>
      <c r="AS108" s="53" t="s">
        <v>128</v>
      </c>
      <c r="AT108" s="67">
        <v>42481</v>
      </c>
      <c r="AU108" s="68" t="s">
        <v>507</v>
      </c>
      <c r="AV108" s="80">
        <v>0.15</v>
      </c>
      <c r="AW108" s="120">
        <v>42501</v>
      </c>
      <c r="AX108" s="217" t="s">
        <v>1339</v>
      </c>
      <c r="AY108" s="65"/>
      <c r="AZ108" s="65"/>
      <c r="BA108" s="65"/>
      <c r="BB108" s="65"/>
      <c r="BC108" s="65"/>
      <c r="BD108" s="65"/>
      <c r="BE108" s="65"/>
      <c r="BF108" s="65"/>
      <c r="BG108" s="65"/>
      <c r="BH108" s="65"/>
      <c r="BI108" s="66"/>
      <c r="BJ108" s="66"/>
      <c r="BK108" s="66"/>
      <c r="BL108" s="66"/>
      <c r="BM108" s="66"/>
      <c r="BN108" s="66"/>
      <c r="BO108" s="66"/>
      <c r="BP108" s="66"/>
      <c r="BQ108" s="66"/>
      <c r="BR108" s="66"/>
      <c r="BS108" s="66"/>
      <c r="BT108" s="66"/>
      <c r="BU108" s="66"/>
    </row>
    <row r="109" spans="1:73" ht="228" customHeight="1">
      <c r="A109" s="50">
        <v>12</v>
      </c>
      <c r="B109" s="51" t="s">
        <v>39</v>
      </c>
      <c r="C109" s="51" t="s">
        <v>40</v>
      </c>
      <c r="D109" s="51" t="s">
        <v>29</v>
      </c>
      <c r="E109" s="52" t="s">
        <v>30</v>
      </c>
      <c r="F109" s="51" t="s">
        <v>455</v>
      </c>
      <c r="G109" s="51" t="s">
        <v>508</v>
      </c>
      <c r="H109" s="51" t="s">
        <v>509</v>
      </c>
      <c r="I109" s="51" t="s">
        <v>510</v>
      </c>
      <c r="J109" s="51" t="s">
        <v>8</v>
      </c>
      <c r="K109" s="53" t="s">
        <v>295</v>
      </c>
      <c r="L109" s="50" t="s">
        <v>41</v>
      </c>
      <c r="M109" s="50" t="s">
        <v>35</v>
      </c>
      <c r="N109" s="54">
        <f>VLOOKUP(L109,'MATRIZ CALIFICACIÓN'!$B$10:$C$24,2,FALSE)</f>
        <v>4</v>
      </c>
      <c r="O109" s="55">
        <f>HLOOKUP(M109,'MATRIZ CALIFICACIÓN'!$D$8:$H$9,2,FALSE)</f>
        <v>3</v>
      </c>
      <c r="P109" s="50">
        <f t="shared" si="0"/>
        <v>43</v>
      </c>
      <c r="Q109" s="55" t="str">
        <f>VLOOKUP(P109,'MATRIZ CALIFICACIÓN'!$D$58:$E$82,2,FALSE)</f>
        <v>ALTA</v>
      </c>
      <c r="R109" s="56" t="str">
        <f>VLOOKUP(Q109,'MATRIZ CALIFICACIÓN'!$G$59:$I$62,2,FALSE)</f>
        <v>* Reducir el riesgo
* Evitar el riesgo
* Compartir o transferir el riesgo</v>
      </c>
      <c r="S109" s="51" t="s">
        <v>5</v>
      </c>
      <c r="T109" s="51">
        <f t="shared" si="109"/>
        <v>20</v>
      </c>
      <c r="U109" s="53" t="s">
        <v>511</v>
      </c>
      <c r="V109" s="53" t="s">
        <v>5</v>
      </c>
      <c r="W109" s="53">
        <f t="shared" si="110"/>
        <v>20</v>
      </c>
      <c r="X109" s="53" t="s">
        <v>5</v>
      </c>
      <c r="Y109" s="53">
        <f t="shared" si="111"/>
        <v>20</v>
      </c>
      <c r="Z109" s="53" t="s">
        <v>5</v>
      </c>
      <c r="AA109" s="53">
        <f t="shared" si="112"/>
        <v>40</v>
      </c>
      <c r="AB109" s="53" t="s">
        <v>11</v>
      </c>
      <c r="AC109" s="57">
        <f t="shared" si="5"/>
        <v>100</v>
      </c>
      <c r="AD109" s="58">
        <f t="shared" si="6"/>
        <v>0</v>
      </c>
      <c r="AE109" s="51">
        <f t="shared" ref="AE109:AF109" si="187">IF(SUM(AC109),AVERAGEIF(AC109,"&gt;0",AC109),1)</f>
        <v>100</v>
      </c>
      <c r="AF109" s="51">
        <f t="shared" si="187"/>
        <v>1</v>
      </c>
      <c r="AG109" s="51">
        <f t="shared" ref="AG109:AH109" si="188">IF(AND(AE109&gt;=0,AE109&lt;=50),0,IF(AND(AE109&gt;50,AE109&lt;76),1,2))</f>
        <v>2</v>
      </c>
      <c r="AH109" s="51">
        <f t="shared" si="188"/>
        <v>0</v>
      </c>
      <c r="AI109" s="59">
        <f t="shared" ref="AI109:AJ109" si="189">IF(AG109&lt;N109,N109-AG109,N109)</f>
        <v>2</v>
      </c>
      <c r="AJ109" s="56">
        <f t="shared" si="189"/>
        <v>3</v>
      </c>
      <c r="AK109" s="51">
        <f t="shared" si="165"/>
        <v>23</v>
      </c>
      <c r="AL109" s="60" t="str">
        <f>VLOOKUP(AI109,'MATRIZ CALIFICACIÓN'!$A$10:$B$24,2,0)</f>
        <v>IMPROBABLE (2)</v>
      </c>
      <c r="AM109" s="60" t="str">
        <f>HLOOKUP(AJ109,'MATRIZ CALIFICACIÓN'!$D$7:$H$8,2,0)</f>
        <v>MODERADO (3)</v>
      </c>
      <c r="AN109" s="50" t="str">
        <f>VLOOKUP(AK109,'MATRIZ CALIFICACIÓN'!$D$58:$E$82,2,FALSE)</f>
        <v>MODERADA</v>
      </c>
      <c r="AO109" s="51" t="str">
        <f>VLOOKUP(AN109,'MATRIZ CALIFICACIÓN'!$G$59:$I$62,2,FALSE)</f>
        <v>* Asumir el riesgo
* Reducir el riesgo</v>
      </c>
      <c r="AP109" s="53" t="s">
        <v>512</v>
      </c>
      <c r="AQ109" s="61" t="s">
        <v>136</v>
      </c>
      <c r="AR109" s="61" t="s">
        <v>127</v>
      </c>
      <c r="AS109" s="53" t="s">
        <v>128</v>
      </c>
      <c r="AT109" s="67">
        <v>42482</v>
      </c>
      <c r="AU109" s="97" t="s">
        <v>513</v>
      </c>
      <c r="AV109" s="80">
        <v>0.33</v>
      </c>
      <c r="AW109" s="120">
        <v>42501</v>
      </c>
      <c r="AX109" s="217" t="s">
        <v>1339</v>
      </c>
      <c r="AY109" s="65"/>
      <c r="AZ109" s="65"/>
      <c r="BA109" s="65"/>
      <c r="BB109" s="65"/>
      <c r="BC109" s="65"/>
      <c r="BD109" s="65"/>
      <c r="BE109" s="65"/>
      <c r="BF109" s="65"/>
      <c r="BG109" s="65"/>
      <c r="BH109" s="65"/>
      <c r="BI109" s="66"/>
      <c r="BJ109" s="66"/>
      <c r="BK109" s="66"/>
      <c r="BL109" s="66"/>
      <c r="BM109" s="66"/>
      <c r="BN109" s="66"/>
      <c r="BO109" s="66"/>
      <c r="BP109" s="66"/>
      <c r="BQ109" s="66"/>
      <c r="BR109" s="66"/>
      <c r="BS109" s="66"/>
      <c r="BT109" s="66"/>
      <c r="BU109" s="66"/>
    </row>
    <row r="110" spans="1:73" ht="95.25" customHeight="1">
      <c r="A110" s="50">
        <v>12</v>
      </c>
      <c r="B110" s="85" t="s">
        <v>39</v>
      </c>
      <c r="C110" s="51" t="s">
        <v>40</v>
      </c>
      <c r="D110" s="51" t="s">
        <v>22</v>
      </c>
      <c r="E110" s="52" t="s">
        <v>30</v>
      </c>
      <c r="F110" s="83" t="s">
        <v>514</v>
      </c>
      <c r="G110" s="71" t="s">
        <v>515</v>
      </c>
      <c r="H110" s="51" t="s">
        <v>516</v>
      </c>
      <c r="I110" s="71" t="s">
        <v>517</v>
      </c>
      <c r="J110" s="73" t="s">
        <v>236</v>
      </c>
      <c r="K110" s="98" t="s">
        <v>302</v>
      </c>
      <c r="L110" s="50" t="s">
        <v>34</v>
      </c>
      <c r="M110" s="50" t="s">
        <v>48</v>
      </c>
      <c r="N110" s="54">
        <f>VLOOKUP(L110,'MATRIZ CALIFICACIÓN'!$B$10:$C$24,2,FALSE)</f>
        <v>3</v>
      </c>
      <c r="O110" s="55">
        <f>HLOOKUP(M110,'MATRIZ CALIFICACIÓN'!$D$8:$H$9,2,FALSE)</f>
        <v>5</v>
      </c>
      <c r="P110" s="50">
        <f t="shared" si="0"/>
        <v>35</v>
      </c>
      <c r="Q110" s="50" t="str">
        <f>VLOOKUP(P110,'MATRIZ CALIFICACIÓN'!$D$58:$E$82,2,FALSE)</f>
        <v>EXTREMA</v>
      </c>
      <c r="R110" s="56" t="str">
        <f>VLOOKUP(Q110,'MATRIZ CALIFICACIÓN'!$G$59:$I$62,2,FALSE)</f>
        <v>* Reducir el riesgo
* Evitar el riesgo
* Compartir o transferir el riesgo</v>
      </c>
      <c r="S110" s="51" t="s">
        <v>5</v>
      </c>
      <c r="T110" s="51">
        <f t="shared" si="109"/>
        <v>20</v>
      </c>
      <c r="U110" s="71" t="s">
        <v>518</v>
      </c>
      <c r="V110" s="53" t="s">
        <v>5</v>
      </c>
      <c r="W110" s="53">
        <f t="shared" si="110"/>
        <v>20</v>
      </c>
      <c r="X110" s="53" t="s">
        <v>5</v>
      </c>
      <c r="Y110" s="53">
        <f t="shared" si="111"/>
        <v>20</v>
      </c>
      <c r="Z110" s="53" t="s">
        <v>14</v>
      </c>
      <c r="AA110" s="53">
        <f t="shared" si="112"/>
        <v>0</v>
      </c>
      <c r="AB110" s="53" t="s">
        <v>11</v>
      </c>
      <c r="AC110" s="57">
        <f t="shared" si="5"/>
        <v>60</v>
      </c>
      <c r="AD110" s="58">
        <f t="shared" si="6"/>
        <v>0</v>
      </c>
      <c r="AE110" s="51">
        <f t="shared" ref="AE110:AF110" si="190">IF(SUM(AC110),AVERAGEIF(AC110,"&gt;0",AC110),1)</f>
        <v>60</v>
      </c>
      <c r="AF110" s="51">
        <f t="shared" si="190"/>
        <v>1</v>
      </c>
      <c r="AG110" s="51">
        <f t="shared" ref="AG110:AH110" si="191">IF(AND(AE110&gt;=0,AE110&lt;=50),0,IF(AND(AE110&gt;50,AE110&lt;76),1,2))</f>
        <v>1</v>
      </c>
      <c r="AH110" s="51">
        <f t="shared" si="191"/>
        <v>0</v>
      </c>
      <c r="AI110" s="59">
        <f t="shared" ref="AI110:AJ110" si="192">IF(AG110&lt;N110,N110-AG110,N110)</f>
        <v>2</v>
      </c>
      <c r="AJ110" s="56">
        <f t="shared" si="192"/>
        <v>5</v>
      </c>
      <c r="AK110" s="51">
        <f>VALUE(CONCATENATE(AI48:AI110,AJ110))</f>
        <v>25</v>
      </c>
      <c r="AL110" s="76" t="s">
        <v>1338</v>
      </c>
      <c r="AM110" s="76" t="s">
        <v>1338</v>
      </c>
      <c r="AN110" s="50" t="s">
        <v>1338</v>
      </c>
      <c r="AO110" s="51" t="s">
        <v>1338</v>
      </c>
      <c r="AP110" s="85" t="s">
        <v>519</v>
      </c>
      <c r="AQ110" s="61" t="s">
        <v>136</v>
      </c>
      <c r="AR110" s="61" t="s">
        <v>127</v>
      </c>
      <c r="AS110" s="53" t="s">
        <v>128</v>
      </c>
      <c r="AT110" s="67">
        <v>42466</v>
      </c>
      <c r="AU110" s="79" t="s">
        <v>520</v>
      </c>
      <c r="AV110" s="80">
        <v>0.33</v>
      </c>
      <c r="AW110" s="120">
        <v>42501</v>
      </c>
      <c r="AX110" s="217" t="s">
        <v>1339</v>
      </c>
      <c r="AY110" s="65"/>
      <c r="AZ110" s="65"/>
      <c r="BA110" s="65"/>
      <c r="BB110" s="65"/>
      <c r="BC110" s="65"/>
      <c r="BD110" s="65"/>
      <c r="BE110" s="65"/>
      <c r="BF110" s="65"/>
      <c r="BG110" s="65"/>
      <c r="BH110" s="65"/>
      <c r="BI110" s="66"/>
      <c r="BJ110" s="66"/>
      <c r="BK110" s="66"/>
      <c r="BL110" s="66"/>
      <c r="BM110" s="66"/>
      <c r="BN110" s="66"/>
      <c r="BO110" s="66"/>
      <c r="BP110" s="66"/>
      <c r="BQ110" s="66"/>
      <c r="BR110" s="66"/>
      <c r="BS110" s="66"/>
      <c r="BT110" s="66"/>
      <c r="BU110" s="66"/>
    </row>
    <row r="111" spans="1:73" ht="95.25" customHeight="1">
      <c r="A111" s="91">
        <v>12</v>
      </c>
      <c r="B111" s="71" t="s">
        <v>39</v>
      </c>
      <c r="C111" s="70" t="s">
        <v>139</v>
      </c>
      <c r="D111" s="51" t="s">
        <v>36</v>
      </c>
      <c r="E111" s="52" t="s">
        <v>23</v>
      </c>
      <c r="F111" s="70" t="s">
        <v>514</v>
      </c>
      <c r="G111" s="71" t="s">
        <v>521</v>
      </c>
      <c r="H111" s="72" t="s">
        <v>522</v>
      </c>
      <c r="I111" s="73" t="s">
        <v>523</v>
      </c>
      <c r="J111" s="73" t="s">
        <v>236</v>
      </c>
      <c r="K111" s="71" t="s">
        <v>524</v>
      </c>
      <c r="L111" s="74" t="s">
        <v>41</v>
      </c>
      <c r="M111" s="73" t="s">
        <v>35</v>
      </c>
      <c r="N111" s="54">
        <f>VLOOKUP(L111,'MATRIZ CALIFICACIÓN'!$B$10:$C$24,2,FALSE)</f>
        <v>4</v>
      </c>
      <c r="O111" s="55">
        <f>HLOOKUP(M111,'MATRIZ CALIFICACIÓN'!$D$8:$H$9,2,FALSE)</f>
        <v>3</v>
      </c>
      <c r="P111" s="50">
        <f t="shared" si="0"/>
        <v>43</v>
      </c>
      <c r="Q111" s="55" t="str">
        <f>VLOOKUP(P111,'MATRIZ CALIFICACIÓN'!$D$58:$E$82,2,FALSE)</f>
        <v>ALTA</v>
      </c>
      <c r="R111" s="56" t="str">
        <f>VLOOKUP(Q111,'MATRIZ CALIFICACIÓN'!$G$59:$I$62,2,FALSE)</f>
        <v>* Reducir el riesgo
* Evitar el riesgo
* Compartir o transferir el riesgo</v>
      </c>
      <c r="S111" s="74" t="s">
        <v>5</v>
      </c>
      <c r="T111" s="51">
        <f t="shared" si="109"/>
        <v>20</v>
      </c>
      <c r="U111" s="74" t="s">
        <v>525</v>
      </c>
      <c r="V111" s="74" t="s">
        <v>5</v>
      </c>
      <c r="W111" s="53">
        <f t="shared" si="110"/>
        <v>20</v>
      </c>
      <c r="X111" s="74" t="s">
        <v>5</v>
      </c>
      <c r="Y111" s="53">
        <f t="shared" si="111"/>
        <v>20</v>
      </c>
      <c r="Z111" s="74" t="s">
        <v>5</v>
      </c>
      <c r="AA111" s="53">
        <f t="shared" si="112"/>
        <v>40</v>
      </c>
      <c r="AB111" s="53" t="s">
        <v>12</v>
      </c>
      <c r="AC111" s="75">
        <f t="shared" si="5"/>
        <v>0</v>
      </c>
      <c r="AD111" s="58">
        <f t="shared" si="6"/>
        <v>100</v>
      </c>
      <c r="AE111" s="51">
        <f t="shared" ref="AE111:AF111" si="193">IF(SUM(AC111),AVERAGEIF(AC111,"&gt;0",AC111),1)</f>
        <v>1</v>
      </c>
      <c r="AF111" s="51">
        <f t="shared" si="193"/>
        <v>100</v>
      </c>
      <c r="AG111" s="51">
        <f t="shared" ref="AG111:AH111" si="194">IF(AND(AE111&gt;=0,AE111&lt;=50),0,IF(AND(AE111&gt;50,AE111&lt;76),1,2))</f>
        <v>0</v>
      </c>
      <c r="AH111" s="51">
        <f t="shared" si="194"/>
        <v>2</v>
      </c>
      <c r="AI111" s="59">
        <f t="shared" ref="AI111:AJ111" si="195">IF(AG111&lt;N111,N111-AG111,N111)</f>
        <v>4</v>
      </c>
      <c r="AJ111" s="56">
        <f t="shared" si="195"/>
        <v>1</v>
      </c>
      <c r="AK111" s="51">
        <f t="shared" ref="AK111:AK113" si="196">VALUE(CONCATENATE(AI60:AI111,AJ111))</f>
        <v>41</v>
      </c>
      <c r="AL111" s="76" t="s">
        <v>1338</v>
      </c>
      <c r="AM111" s="76" t="s">
        <v>1338</v>
      </c>
      <c r="AN111" s="50" t="s">
        <v>1338</v>
      </c>
      <c r="AO111" s="51" t="s">
        <v>1338</v>
      </c>
      <c r="AP111" s="71" t="s">
        <v>526</v>
      </c>
      <c r="AQ111" s="77" t="s">
        <v>136</v>
      </c>
      <c r="AR111" s="77" t="s">
        <v>127</v>
      </c>
      <c r="AS111" s="74" t="s">
        <v>147</v>
      </c>
      <c r="AT111" s="89">
        <v>42482</v>
      </c>
      <c r="AU111" s="68" t="s">
        <v>527</v>
      </c>
      <c r="AV111" s="80">
        <v>0.3</v>
      </c>
      <c r="AW111" s="120">
        <v>42501</v>
      </c>
      <c r="AX111" s="217" t="s">
        <v>1339</v>
      </c>
      <c r="AY111" s="81"/>
      <c r="AZ111" s="65"/>
      <c r="BA111" s="65"/>
      <c r="BB111" s="65"/>
      <c r="BC111" s="65"/>
      <c r="BD111" s="82"/>
      <c r="BE111" s="65"/>
      <c r="BF111" s="65"/>
      <c r="BG111" s="65"/>
      <c r="BH111" s="65"/>
      <c r="BI111" s="66"/>
      <c r="BJ111" s="66"/>
      <c r="BK111" s="66"/>
      <c r="BL111" s="66"/>
      <c r="BM111" s="66"/>
      <c r="BN111" s="66"/>
      <c r="BO111" s="66"/>
      <c r="BP111" s="66"/>
      <c r="BQ111" s="66"/>
      <c r="BR111" s="66"/>
      <c r="BS111" s="66"/>
      <c r="BT111" s="66"/>
      <c r="BU111" s="66"/>
    </row>
    <row r="112" spans="1:73" ht="95.25" customHeight="1">
      <c r="A112" s="74">
        <v>12</v>
      </c>
      <c r="B112" s="71" t="s">
        <v>39</v>
      </c>
      <c r="C112" s="73" t="s">
        <v>139</v>
      </c>
      <c r="D112" s="51" t="s">
        <v>36</v>
      </c>
      <c r="E112" s="52" t="s">
        <v>23</v>
      </c>
      <c r="F112" s="70" t="s">
        <v>514</v>
      </c>
      <c r="G112" s="71" t="s">
        <v>528</v>
      </c>
      <c r="H112" s="117" t="s">
        <v>529</v>
      </c>
      <c r="I112" s="91" t="s">
        <v>530</v>
      </c>
      <c r="J112" s="73" t="s">
        <v>143</v>
      </c>
      <c r="K112" s="71" t="s">
        <v>531</v>
      </c>
      <c r="L112" s="74" t="s">
        <v>41</v>
      </c>
      <c r="M112" s="73" t="s">
        <v>35</v>
      </c>
      <c r="N112" s="54">
        <f>VLOOKUP(L112,'MATRIZ CALIFICACIÓN'!$B$10:$C$24,2,FALSE)</f>
        <v>4</v>
      </c>
      <c r="O112" s="55">
        <f>HLOOKUP(M112,'MATRIZ CALIFICACIÓN'!$D$8:$H$9,2,FALSE)</f>
        <v>3</v>
      </c>
      <c r="P112" s="50">
        <f t="shared" si="0"/>
        <v>43</v>
      </c>
      <c r="Q112" s="55" t="str">
        <f>VLOOKUP(P112,'MATRIZ CALIFICACIÓN'!$D$58:$E$82,2,FALSE)</f>
        <v>ALTA</v>
      </c>
      <c r="R112" s="56" t="str">
        <f>VLOOKUP(Q112,'MATRIZ CALIFICACIÓN'!$G$59:$I$62,2,FALSE)</f>
        <v>* Reducir el riesgo
* Evitar el riesgo
* Compartir o transferir el riesgo</v>
      </c>
      <c r="S112" s="74" t="s">
        <v>5</v>
      </c>
      <c r="T112" s="51">
        <f t="shared" si="109"/>
        <v>20</v>
      </c>
      <c r="U112" s="71" t="s">
        <v>532</v>
      </c>
      <c r="V112" s="74" t="s">
        <v>5</v>
      </c>
      <c r="W112" s="53">
        <f t="shared" si="110"/>
        <v>20</v>
      </c>
      <c r="X112" s="74" t="s">
        <v>5</v>
      </c>
      <c r="Y112" s="53">
        <f t="shared" si="111"/>
        <v>20</v>
      </c>
      <c r="Z112" s="74" t="s">
        <v>5</v>
      </c>
      <c r="AA112" s="53">
        <f t="shared" si="112"/>
        <v>40</v>
      </c>
      <c r="AB112" s="53" t="s">
        <v>12</v>
      </c>
      <c r="AC112" s="75">
        <f t="shared" si="5"/>
        <v>0</v>
      </c>
      <c r="AD112" s="58">
        <f t="shared" si="6"/>
        <v>100</v>
      </c>
      <c r="AE112" s="51">
        <f t="shared" ref="AE112:AF112" si="197">IF(SUM(AC112),AVERAGEIF(AC112,"&gt;0",AC112),1)</f>
        <v>1</v>
      </c>
      <c r="AF112" s="51">
        <f t="shared" si="197"/>
        <v>100</v>
      </c>
      <c r="AG112" s="51">
        <f t="shared" ref="AG112:AH112" si="198">IF(AND(AE112&gt;=0,AE112&lt;=50),0,IF(AND(AE112&gt;50,AE112&lt;76),1,2))</f>
        <v>0</v>
      </c>
      <c r="AH112" s="51">
        <f t="shared" si="198"/>
        <v>2</v>
      </c>
      <c r="AI112" s="59">
        <f t="shared" ref="AI112:AJ112" si="199">IF(AG112&lt;N112,N112-AG112,N112)</f>
        <v>4</v>
      </c>
      <c r="AJ112" s="56">
        <f t="shared" si="199"/>
        <v>1</v>
      </c>
      <c r="AK112" s="51">
        <f t="shared" si="196"/>
        <v>41</v>
      </c>
      <c r="AL112" s="76" t="s">
        <v>1338</v>
      </c>
      <c r="AM112" s="76" t="s">
        <v>1338</v>
      </c>
      <c r="AN112" s="50" t="s">
        <v>1338</v>
      </c>
      <c r="AO112" s="51" t="s">
        <v>1338</v>
      </c>
      <c r="AP112" s="71" t="s">
        <v>533</v>
      </c>
      <c r="AQ112" s="77" t="s">
        <v>136</v>
      </c>
      <c r="AR112" s="77" t="s">
        <v>127</v>
      </c>
      <c r="AS112" s="74" t="s">
        <v>388</v>
      </c>
      <c r="AT112" s="78">
        <v>42480</v>
      </c>
      <c r="AU112" s="79" t="s">
        <v>534</v>
      </c>
      <c r="AV112" s="80">
        <v>0.25</v>
      </c>
      <c r="AW112" s="120">
        <v>42501</v>
      </c>
      <c r="AX112" s="217" t="s">
        <v>1339</v>
      </c>
      <c r="AY112" s="81"/>
      <c r="AZ112" s="65"/>
      <c r="BA112" s="65"/>
      <c r="BB112" s="65"/>
      <c r="BC112" s="65"/>
      <c r="BD112" s="82"/>
      <c r="BE112" s="65"/>
      <c r="BF112" s="65"/>
      <c r="BG112" s="65"/>
      <c r="BH112" s="65"/>
      <c r="BI112" s="66"/>
      <c r="BJ112" s="66"/>
      <c r="BK112" s="66"/>
      <c r="BL112" s="66"/>
      <c r="BM112" s="66"/>
      <c r="BN112" s="66"/>
      <c r="BO112" s="66"/>
      <c r="BP112" s="66"/>
      <c r="BQ112" s="66"/>
      <c r="BR112" s="66"/>
      <c r="BS112" s="66"/>
      <c r="BT112" s="66"/>
      <c r="BU112" s="66"/>
    </row>
    <row r="113" spans="1:73" ht="95.25" customHeight="1">
      <c r="A113" s="74">
        <v>12</v>
      </c>
      <c r="B113" s="71" t="s">
        <v>39</v>
      </c>
      <c r="C113" s="73" t="s">
        <v>139</v>
      </c>
      <c r="D113" s="51" t="s">
        <v>36</v>
      </c>
      <c r="E113" s="52" t="s">
        <v>23</v>
      </c>
      <c r="F113" s="71" t="s">
        <v>455</v>
      </c>
      <c r="G113" s="71" t="s">
        <v>535</v>
      </c>
      <c r="H113" s="72" t="s">
        <v>536</v>
      </c>
      <c r="I113" s="74" t="s">
        <v>537</v>
      </c>
      <c r="J113" s="73" t="s">
        <v>143</v>
      </c>
      <c r="K113" s="71" t="s">
        <v>538</v>
      </c>
      <c r="L113" s="74" t="s">
        <v>41</v>
      </c>
      <c r="M113" s="73" t="s">
        <v>35</v>
      </c>
      <c r="N113" s="54">
        <f>VLOOKUP(L113,'MATRIZ CALIFICACIÓN'!$B$10:$C$24,2,FALSE)</f>
        <v>4</v>
      </c>
      <c r="O113" s="55">
        <f>HLOOKUP(M113,'MATRIZ CALIFICACIÓN'!$D$8:$H$9,2,FALSE)</f>
        <v>3</v>
      </c>
      <c r="P113" s="50">
        <f t="shared" si="0"/>
        <v>43</v>
      </c>
      <c r="Q113" s="55" t="str">
        <f>VLOOKUP(P113,'MATRIZ CALIFICACIÓN'!$D$58:$E$82,2,FALSE)</f>
        <v>ALTA</v>
      </c>
      <c r="R113" s="56" t="str">
        <f>VLOOKUP(Q113,'MATRIZ CALIFICACIÓN'!$G$59:$I$62,2,FALSE)</f>
        <v>* Reducir el riesgo
* Evitar el riesgo
* Compartir o transferir el riesgo</v>
      </c>
      <c r="S113" s="74" t="s">
        <v>5</v>
      </c>
      <c r="T113" s="51">
        <f t="shared" si="109"/>
        <v>20</v>
      </c>
      <c r="U113" s="71" t="s">
        <v>539</v>
      </c>
      <c r="V113" s="74" t="s">
        <v>5</v>
      </c>
      <c r="W113" s="53">
        <f t="shared" si="110"/>
        <v>20</v>
      </c>
      <c r="X113" s="74" t="s">
        <v>5</v>
      </c>
      <c r="Y113" s="53">
        <f t="shared" si="111"/>
        <v>20</v>
      </c>
      <c r="Z113" s="74" t="s">
        <v>5</v>
      </c>
      <c r="AA113" s="53">
        <f t="shared" si="112"/>
        <v>40</v>
      </c>
      <c r="AB113" s="53" t="s">
        <v>12</v>
      </c>
      <c r="AC113" s="75">
        <f t="shared" si="5"/>
        <v>0</v>
      </c>
      <c r="AD113" s="58">
        <f t="shared" si="6"/>
        <v>100</v>
      </c>
      <c r="AE113" s="51">
        <f t="shared" ref="AE113:AF113" si="200">IF(SUM(AC113),AVERAGEIF(AC113,"&gt;0",AC113),1)</f>
        <v>1</v>
      </c>
      <c r="AF113" s="51">
        <f t="shared" si="200"/>
        <v>100</v>
      </c>
      <c r="AG113" s="51">
        <f t="shared" ref="AG113:AH113" si="201">IF(AND(AE113&gt;=0,AE113&lt;=50),0,IF(AND(AE113&gt;50,AE113&lt;76),1,2))</f>
        <v>0</v>
      </c>
      <c r="AH113" s="51">
        <f t="shared" si="201"/>
        <v>2</v>
      </c>
      <c r="AI113" s="59">
        <f t="shared" ref="AI113:AJ113" si="202">IF(AG113&lt;N113,N113-AG113,N113)</f>
        <v>4</v>
      </c>
      <c r="AJ113" s="56">
        <f t="shared" si="202"/>
        <v>1</v>
      </c>
      <c r="AK113" s="51">
        <f t="shared" si="196"/>
        <v>41</v>
      </c>
      <c r="AL113" s="76" t="s">
        <v>1338</v>
      </c>
      <c r="AM113" s="76" t="s">
        <v>1338</v>
      </c>
      <c r="AN113" s="50" t="s">
        <v>1338</v>
      </c>
      <c r="AO113" s="51" t="s">
        <v>1338</v>
      </c>
      <c r="AP113" s="71" t="s">
        <v>540</v>
      </c>
      <c r="AQ113" s="77" t="s">
        <v>136</v>
      </c>
      <c r="AR113" s="77" t="s">
        <v>127</v>
      </c>
      <c r="AS113" s="74" t="s">
        <v>147</v>
      </c>
      <c r="AT113" s="78">
        <v>42481</v>
      </c>
      <c r="AU113" s="79" t="s">
        <v>541</v>
      </c>
      <c r="AV113" s="80">
        <v>0.2</v>
      </c>
      <c r="AW113" s="120">
        <v>42501</v>
      </c>
      <c r="AX113" s="217" t="s">
        <v>1339</v>
      </c>
      <c r="AY113" s="81"/>
      <c r="AZ113" s="65"/>
      <c r="BA113" s="65"/>
      <c r="BB113" s="65"/>
      <c r="BC113" s="65"/>
      <c r="BD113" s="82"/>
      <c r="BE113" s="65"/>
      <c r="BF113" s="65"/>
      <c r="BG113" s="65"/>
      <c r="BH113" s="65"/>
      <c r="BI113" s="66"/>
      <c r="BJ113" s="66"/>
      <c r="BK113" s="66"/>
      <c r="BL113" s="66"/>
      <c r="BM113" s="66"/>
      <c r="BN113" s="66"/>
      <c r="BO113" s="66"/>
      <c r="BP113" s="66"/>
      <c r="BQ113" s="66"/>
      <c r="BR113" s="66"/>
      <c r="BS113" s="66"/>
      <c r="BT113" s="66"/>
      <c r="BU113" s="66"/>
    </row>
    <row r="114" spans="1:73" ht="95.25" customHeight="1">
      <c r="A114" s="91">
        <v>13</v>
      </c>
      <c r="B114" s="71" t="s">
        <v>39</v>
      </c>
      <c r="C114" s="70" t="s">
        <v>542</v>
      </c>
      <c r="D114" s="51" t="s">
        <v>22</v>
      </c>
      <c r="E114" s="52" t="s">
        <v>30</v>
      </c>
      <c r="F114" s="83" t="s">
        <v>543</v>
      </c>
      <c r="G114" s="85" t="s">
        <v>544</v>
      </c>
      <c r="H114" s="51" t="s">
        <v>545</v>
      </c>
      <c r="I114" s="71" t="s">
        <v>546</v>
      </c>
      <c r="J114" s="73" t="s">
        <v>44</v>
      </c>
      <c r="K114" s="98" t="s">
        <v>547</v>
      </c>
      <c r="L114" s="50" t="s">
        <v>34</v>
      </c>
      <c r="M114" s="50" t="s">
        <v>35</v>
      </c>
      <c r="N114" s="54">
        <f>VLOOKUP(L114,'MATRIZ CALIFICACIÓN'!$B$10:$C$24,2,FALSE)</f>
        <v>3</v>
      </c>
      <c r="O114" s="55">
        <f>HLOOKUP(M114,'MATRIZ CALIFICACIÓN'!$D$8:$H$9,2,FALSE)</f>
        <v>3</v>
      </c>
      <c r="P114" s="50">
        <f t="shared" si="0"/>
        <v>33</v>
      </c>
      <c r="Q114" s="55" t="str">
        <f>VLOOKUP(P114,'MATRIZ CALIFICACIÓN'!$D$58:$E$82,2,FALSE)</f>
        <v>ALTA</v>
      </c>
      <c r="R114" s="56" t="str">
        <f>VLOOKUP(Q114,'MATRIZ CALIFICACIÓN'!$G$59:$I$62,2,FALSE)</f>
        <v>* Reducir el riesgo
* Evitar el riesgo
* Compartir o transferir el riesgo</v>
      </c>
      <c r="S114" s="51" t="s">
        <v>5</v>
      </c>
      <c r="T114" s="51">
        <f t="shared" si="109"/>
        <v>20</v>
      </c>
      <c r="U114" s="71" t="s">
        <v>548</v>
      </c>
      <c r="V114" s="53" t="s">
        <v>5</v>
      </c>
      <c r="W114" s="53">
        <f t="shared" si="110"/>
        <v>20</v>
      </c>
      <c r="X114" s="53" t="s">
        <v>5</v>
      </c>
      <c r="Y114" s="53">
        <f t="shared" si="111"/>
        <v>20</v>
      </c>
      <c r="Z114" s="53" t="s">
        <v>5</v>
      </c>
      <c r="AA114" s="53">
        <f t="shared" si="112"/>
        <v>40</v>
      </c>
      <c r="AB114" s="53" t="s">
        <v>11</v>
      </c>
      <c r="AC114" s="57">
        <f t="shared" si="5"/>
        <v>100</v>
      </c>
      <c r="AD114" s="58">
        <f t="shared" si="6"/>
        <v>0</v>
      </c>
      <c r="AE114" s="51">
        <f t="shared" ref="AE114:AF114" si="203">IF(SUM(AC114),AVERAGEIF(AC114,"&gt;0",AC114),1)</f>
        <v>100</v>
      </c>
      <c r="AF114" s="51">
        <f t="shared" si="203"/>
        <v>1</v>
      </c>
      <c r="AG114" s="51">
        <f t="shared" ref="AG114:AH114" si="204">IF(AND(AE114&gt;=0,AE114&lt;=50),0,IF(AND(AE114&gt;50,AE114&lt;76),1,2))</f>
        <v>2</v>
      </c>
      <c r="AH114" s="51">
        <f t="shared" si="204"/>
        <v>0</v>
      </c>
      <c r="AI114" s="59">
        <f t="shared" ref="AI114:AJ114" si="205">IF(AG114&lt;N114,N114-AG114,N114)</f>
        <v>1</v>
      </c>
      <c r="AJ114" s="56">
        <f t="shared" si="205"/>
        <v>3</v>
      </c>
      <c r="AK114" s="51">
        <f>VALUE(CONCATENATE(AI49:AI114,AJ114))</f>
        <v>13</v>
      </c>
      <c r="AL114" s="76" t="s">
        <v>1338</v>
      </c>
      <c r="AM114" s="76" t="s">
        <v>1338</v>
      </c>
      <c r="AN114" s="50" t="s">
        <v>1338</v>
      </c>
      <c r="AO114" s="51" t="s">
        <v>1338</v>
      </c>
      <c r="AP114" s="85" t="s">
        <v>549</v>
      </c>
      <c r="AQ114" s="61" t="s">
        <v>136</v>
      </c>
      <c r="AR114" s="61" t="s">
        <v>127</v>
      </c>
      <c r="AS114" s="53" t="s">
        <v>128</v>
      </c>
      <c r="AT114" s="67">
        <v>42479</v>
      </c>
      <c r="AU114" s="79" t="s">
        <v>550</v>
      </c>
      <c r="AV114" s="80">
        <v>0.22</v>
      </c>
      <c r="AW114" s="120">
        <v>42501</v>
      </c>
      <c r="AX114" s="217" t="s">
        <v>1339</v>
      </c>
      <c r="AY114" s="65"/>
      <c r="AZ114" s="65"/>
      <c r="BA114" s="65"/>
      <c r="BB114" s="65"/>
      <c r="BC114" s="65"/>
      <c r="BD114" s="65"/>
      <c r="BE114" s="65"/>
      <c r="BF114" s="65"/>
      <c r="BG114" s="65"/>
      <c r="BH114" s="65"/>
      <c r="BI114" s="66"/>
      <c r="BJ114" s="66"/>
      <c r="BK114" s="66"/>
      <c r="BL114" s="66"/>
      <c r="BM114" s="66"/>
      <c r="BN114" s="66"/>
      <c r="BO114" s="66"/>
      <c r="BP114" s="66"/>
      <c r="BQ114" s="66"/>
      <c r="BR114" s="66"/>
      <c r="BS114" s="66"/>
      <c r="BT114" s="66"/>
      <c r="BU114" s="66"/>
    </row>
    <row r="115" spans="1:73" ht="206.25" customHeight="1">
      <c r="A115" s="50">
        <v>13</v>
      </c>
      <c r="B115" s="71" t="s">
        <v>39</v>
      </c>
      <c r="C115" s="70" t="s">
        <v>542</v>
      </c>
      <c r="D115" s="51" t="s">
        <v>22</v>
      </c>
      <c r="E115" s="52" t="s">
        <v>30</v>
      </c>
      <c r="F115" s="83" t="s">
        <v>543</v>
      </c>
      <c r="G115" s="85" t="s">
        <v>551</v>
      </c>
      <c r="H115" s="51" t="s">
        <v>552</v>
      </c>
      <c r="I115" s="71" t="s">
        <v>553</v>
      </c>
      <c r="J115" s="73" t="s">
        <v>143</v>
      </c>
      <c r="K115" s="98" t="s">
        <v>554</v>
      </c>
      <c r="L115" s="50" t="s">
        <v>34</v>
      </c>
      <c r="M115" s="50" t="s">
        <v>35</v>
      </c>
      <c r="N115" s="54">
        <f>VLOOKUP(L115,'MATRIZ CALIFICACIÓN'!$B$10:$C$24,2,FALSE)</f>
        <v>3</v>
      </c>
      <c r="O115" s="55">
        <f>HLOOKUP(M115,'MATRIZ CALIFICACIÓN'!$D$8:$H$9,2,FALSE)</f>
        <v>3</v>
      </c>
      <c r="P115" s="50">
        <f t="shared" si="0"/>
        <v>33</v>
      </c>
      <c r="Q115" s="55" t="str">
        <f>VLOOKUP(P115,'MATRIZ CALIFICACIÓN'!$D$58:$E$82,2,FALSE)</f>
        <v>ALTA</v>
      </c>
      <c r="R115" s="56" t="str">
        <f>VLOOKUP(Q115,'MATRIZ CALIFICACIÓN'!$G$59:$I$62,2,FALSE)</f>
        <v>* Reducir el riesgo
* Evitar el riesgo
* Compartir o transferir el riesgo</v>
      </c>
      <c r="S115" s="51" t="s">
        <v>5</v>
      </c>
      <c r="T115" s="51">
        <f t="shared" si="109"/>
        <v>20</v>
      </c>
      <c r="U115" s="71" t="s">
        <v>555</v>
      </c>
      <c r="V115" s="53" t="s">
        <v>5</v>
      </c>
      <c r="W115" s="53">
        <f t="shared" si="110"/>
        <v>20</v>
      </c>
      <c r="X115" s="53" t="s">
        <v>5</v>
      </c>
      <c r="Y115" s="53">
        <f t="shared" si="111"/>
        <v>20</v>
      </c>
      <c r="Z115" s="53" t="s">
        <v>14</v>
      </c>
      <c r="AA115" s="53">
        <f t="shared" si="112"/>
        <v>0</v>
      </c>
      <c r="AB115" s="53" t="s">
        <v>11</v>
      </c>
      <c r="AC115" s="57">
        <f t="shared" si="5"/>
        <v>60</v>
      </c>
      <c r="AD115" s="58">
        <f t="shared" si="6"/>
        <v>0</v>
      </c>
      <c r="AE115" s="51">
        <f t="shared" ref="AE115:AF115" si="206">IF(SUM(AC115),AVERAGEIF(AC115,"&gt;0",AC115),1)</f>
        <v>60</v>
      </c>
      <c r="AF115" s="51">
        <f t="shared" si="206"/>
        <v>1</v>
      </c>
      <c r="AG115" s="51">
        <f t="shared" ref="AG115:AH115" si="207">IF(AND(AE115&gt;=0,AE115&lt;=50),0,IF(AND(AE115&gt;50,AE115&lt;76),1,2))</f>
        <v>1</v>
      </c>
      <c r="AH115" s="51">
        <f t="shared" si="207"/>
        <v>0</v>
      </c>
      <c r="AI115" s="59">
        <f t="shared" ref="AI115:AJ115" si="208">IF(AG115&lt;N115,N115-AG115,N115)</f>
        <v>2</v>
      </c>
      <c r="AJ115" s="56">
        <f t="shared" si="208"/>
        <v>3</v>
      </c>
      <c r="AK115" s="51">
        <f t="shared" ref="AK115:AK116" si="209">VALUE(CONCATENATE(AI51:AI115,AJ115))</f>
        <v>23</v>
      </c>
      <c r="AL115" s="76" t="s">
        <v>1338</v>
      </c>
      <c r="AM115" s="76" t="s">
        <v>1338</v>
      </c>
      <c r="AN115" s="50" t="s">
        <v>1338</v>
      </c>
      <c r="AO115" s="51" t="s">
        <v>1338</v>
      </c>
      <c r="AP115" s="85" t="s">
        <v>556</v>
      </c>
      <c r="AQ115" s="61">
        <v>42370</v>
      </c>
      <c r="AR115" s="61">
        <v>42734</v>
      </c>
      <c r="AS115" s="53" t="s">
        <v>557</v>
      </c>
      <c r="AT115" s="67">
        <v>42479</v>
      </c>
      <c r="AU115" s="79" t="s">
        <v>558</v>
      </c>
      <c r="AV115" s="80">
        <v>0.25</v>
      </c>
      <c r="AW115" s="120">
        <v>42501</v>
      </c>
      <c r="AX115" s="217" t="s">
        <v>1339</v>
      </c>
      <c r="AY115" s="65"/>
      <c r="AZ115" s="65"/>
      <c r="BA115" s="65"/>
      <c r="BB115" s="65"/>
      <c r="BC115" s="65"/>
      <c r="BD115" s="65"/>
      <c r="BE115" s="65"/>
      <c r="BF115" s="65"/>
      <c r="BG115" s="65"/>
      <c r="BH115" s="65"/>
      <c r="BI115" s="66"/>
      <c r="BJ115" s="66"/>
      <c r="BK115" s="66"/>
      <c r="BL115" s="66"/>
      <c r="BM115" s="66"/>
      <c r="BN115" s="66"/>
      <c r="BO115" s="66"/>
      <c r="BP115" s="66"/>
      <c r="BQ115" s="66"/>
      <c r="BR115" s="66"/>
      <c r="BS115" s="66"/>
      <c r="BT115" s="66"/>
      <c r="BU115" s="66"/>
    </row>
    <row r="116" spans="1:73" ht="95.25" customHeight="1">
      <c r="A116" s="50">
        <v>13</v>
      </c>
      <c r="B116" s="71" t="s">
        <v>39</v>
      </c>
      <c r="C116" s="51" t="s">
        <v>40</v>
      </c>
      <c r="D116" s="51" t="s">
        <v>22</v>
      </c>
      <c r="E116" s="52" t="s">
        <v>30</v>
      </c>
      <c r="F116" s="83" t="s">
        <v>543</v>
      </c>
      <c r="G116" s="85" t="s">
        <v>559</v>
      </c>
      <c r="H116" s="51" t="s">
        <v>560</v>
      </c>
      <c r="I116" s="71" t="s">
        <v>561</v>
      </c>
      <c r="J116" s="73" t="s">
        <v>143</v>
      </c>
      <c r="K116" s="98" t="s">
        <v>228</v>
      </c>
      <c r="L116" s="50" t="s">
        <v>41</v>
      </c>
      <c r="M116" s="50" t="s">
        <v>35</v>
      </c>
      <c r="N116" s="54">
        <f>VLOOKUP(L116,'MATRIZ CALIFICACIÓN'!$B$10:$C$24,2,FALSE)</f>
        <v>4</v>
      </c>
      <c r="O116" s="55">
        <f>HLOOKUP(M116,'MATRIZ CALIFICACIÓN'!$D$8:$H$9,2,FALSE)</f>
        <v>3</v>
      </c>
      <c r="P116" s="50">
        <f t="shared" si="0"/>
        <v>43</v>
      </c>
      <c r="Q116" s="55" t="str">
        <f>VLOOKUP(P116,'MATRIZ CALIFICACIÓN'!$D$58:$E$82,2,FALSE)</f>
        <v>ALTA</v>
      </c>
      <c r="R116" s="56" t="str">
        <f>VLOOKUP(Q116,'MATRIZ CALIFICACIÓN'!$G$59:$I$62,2,FALSE)</f>
        <v>* Reducir el riesgo
* Evitar el riesgo
* Compartir o transferir el riesgo</v>
      </c>
      <c r="S116" s="51" t="s">
        <v>5</v>
      </c>
      <c r="T116" s="51">
        <f t="shared" si="109"/>
        <v>20</v>
      </c>
      <c r="U116" s="71" t="s">
        <v>562</v>
      </c>
      <c r="V116" s="53" t="s">
        <v>5</v>
      </c>
      <c r="W116" s="53">
        <f t="shared" si="110"/>
        <v>20</v>
      </c>
      <c r="X116" s="53" t="s">
        <v>5</v>
      </c>
      <c r="Y116" s="53">
        <f t="shared" si="111"/>
        <v>20</v>
      </c>
      <c r="Z116" s="53" t="s">
        <v>14</v>
      </c>
      <c r="AA116" s="53">
        <f t="shared" si="112"/>
        <v>0</v>
      </c>
      <c r="AB116" s="53" t="s">
        <v>11</v>
      </c>
      <c r="AC116" s="57">
        <f t="shared" si="5"/>
        <v>60</v>
      </c>
      <c r="AD116" s="58">
        <f t="shared" si="6"/>
        <v>0</v>
      </c>
      <c r="AE116" s="51">
        <f t="shared" ref="AE116:AF116" si="210">IF(SUM(AC116),AVERAGEIF(AC116,"&gt;0",AC116),1)</f>
        <v>60</v>
      </c>
      <c r="AF116" s="51">
        <f t="shared" si="210"/>
        <v>1</v>
      </c>
      <c r="AG116" s="51">
        <f t="shared" ref="AG116:AH116" si="211">IF(AND(AE116&gt;=0,AE116&lt;=50),0,IF(AND(AE116&gt;50,AE116&lt;76),1,2))</f>
        <v>1</v>
      </c>
      <c r="AH116" s="51">
        <f t="shared" si="211"/>
        <v>0</v>
      </c>
      <c r="AI116" s="59">
        <f t="shared" ref="AI116:AJ116" si="212">IF(AG116&lt;N116,N116-AG116,N116)</f>
        <v>3</v>
      </c>
      <c r="AJ116" s="56">
        <f t="shared" si="212"/>
        <v>3</v>
      </c>
      <c r="AK116" s="51">
        <f t="shared" si="209"/>
        <v>33</v>
      </c>
      <c r="AL116" s="76" t="s">
        <v>1338</v>
      </c>
      <c r="AM116" s="76" t="s">
        <v>1338</v>
      </c>
      <c r="AN116" s="50" t="s">
        <v>1338</v>
      </c>
      <c r="AO116" s="51" t="s">
        <v>1338</v>
      </c>
      <c r="AP116" s="71" t="s">
        <v>563</v>
      </c>
      <c r="AQ116" s="61">
        <v>42370</v>
      </c>
      <c r="AR116" s="61">
        <v>42734</v>
      </c>
      <c r="AS116" s="53" t="s">
        <v>564</v>
      </c>
      <c r="AT116" s="67">
        <v>42481</v>
      </c>
      <c r="AU116" s="79" t="s">
        <v>565</v>
      </c>
      <c r="AV116" s="80">
        <v>0.25</v>
      </c>
      <c r="AW116" s="120">
        <v>42501</v>
      </c>
      <c r="AX116" s="217" t="s">
        <v>1339</v>
      </c>
      <c r="AY116" s="65"/>
      <c r="AZ116" s="65"/>
      <c r="BA116" s="65"/>
      <c r="BB116" s="65"/>
      <c r="BC116" s="65"/>
      <c r="BD116" s="65"/>
      <c r="BE116" s="65"/>
      <c r="BF116" s="65"/>
      <c r="BG116" s="65"/>
      <c r="BH116" s="65"/>
      <c r="BI116" s="66"/>
      <c r="BJ116" s="66"/>
      <c r="BK116" s="66"/>
      <c r="BL116" s="66"/>
      <c r="BM116" s="66"/>
      <c r="BN116" s="66"/>
      <c r="BO116" s="66"/>
      <c r="BP116" s="66"/>
      <c r="BQ116" s="66"/>
      <c r="BR116" s="66"/>
      <c r="BS116" s="66"/>
      <c r="BT116" s="66"/>
      <c r="BU116" s="66"/>
    </row>
    <row r="117" spans="1:73" ht="95.25" customHeight="1">
      <c r="A117" s="91">
        <v>13</v>
      </c>
      <c r="B117" s="71" t="s">
        <v>39</v>
      </c>
      <c r="C117" s="51" t="s">
        <v>40</v>
      </c>
      <c r="D117" s="51" t="s">
        <v>22</v>
      </c>
      <c r="E117" s="52" t="s">
        <v>23</v>
      </c>
      <c r="F117" s="70" t="s">
        <v>543</v>
      </c>
      <c r="G117" s="71" t="s">
        <v>566</v>
      </c>
      <c r="H117" s="88" t="s">
        <v>567</v>
      </c>
      <c r="I117" s="71" t="s">
        <v>568</v>
      </c>
      <c r="J117" s="73" t="s">
        <v>143</v>
      </c>
      <c r="K117" s="71" t="s">
        <v>245</v>
      </c>
      <c r="L117" s="74" t="s">
        <v>41</v>
      </c>
      <c r="M117" s="73" t="s">
        <v>42</v>
      </c>
      <c r="N117" s="54">
        <f>VLOOKUP(L117,'MATRIZ CALIFICACIÓN'!$B$10:$C$24,2,FALSE)</f>
        <v>4</v>
      </c>
      <c r="O117" s="55">
        <f>HLOOKUP(M117,'MATRIZ CALIFICACIÓN'!$D$8:$H$9,2,FALSE)</f>
        <v>4</v>
      </c>
      <c r="P117" s="50">
        <f t="shared" si="0"/>
        <v>44</v>
      </c>
      <c r="Q117" s="50" t="str">
        <f>VLOOKUP(P117,'MATRIZ CALIFICACIÓN'!$D$58:$E$82,2,FALSE)</f>
        <v>EXTREMA</v>
      </c>
      <c r="R117" s="56" t="str">
        <f>VLOOKUP(Q117,'MATRIZ CALIFICACIÓN'!$G$59:$I$62,2,FALSE)</f>
        <v>* Reducir el riesgo
* Evitar el riesgo
* Compartir o transferir el riesgo</v>
      </c>
      <c r="S117" s="74" t="s">
        <v>5</v>
      </c>
      <c r="T117" s="51">
        <f t="shared" si="109"/>
        <v>20</v>
      </c>
      <c r="U117" s="71" t="s">
        <v>569</v>
      </c>
      <c r="V117" s="74" t="s">
        <v>5</v>
      </c>
      <c r="W117" s="53">
        <f t="shared" si="110"/>
        <v>20</v>
      </c>
      <c r="X117" s="74" t="s">
        <v>5</v>
      </c>
      <c r="Y117" s="53">
        <f t="shared" si="111"/>
        <v>20</v>
      </c>
      <c r="Z117" s="74" t="s">
        <v>5</v>
      </c>
      <c r="AA117" s="53">
        <f t="shared" si="112"/>
        <v>40</v>
      </c>
      <c r="AB117" s="53" t="s">
        <v>12</v>
      </c>
      <c r="AC117" s="75">
        <f t="shared" si="5"/>
        <v>0</v>
      </c>
      <c r="AD117" s="58">
        <f t="shared" si="6"/>
        <v>100</v>
      </c>
      <c r="AE117" s="51">
        <f t="shared" ref="AE117:AF117" si="213">IF(SUM(AC117),AVERAGEIF(AC117,"&gt;0",AC117),1)</f>
        <v>1</v>
      </c>
      <c r="AF117" s="51">
        <f t="shared" si="213"/>
        <v>100</v>
      </c>
      <c r="AG117" s="51">
        <f t="shared" ref="AG117:AH117" si="214">IF(AND(AE117&gt;=0,AE117&lt;=50),0,IF(AND(AE117&gt;50,AE117&lt;76),1,2))</f>
        <v>0</v>
      </c>
      <c r="AH117" s="51">
        <f t="shared" si="214"/>
        <v>2</v>
      </c>
      <c r="AI117" s="59">
        <f t="shared" ref="AI117:AJ117" si="215">IF(AG117&lt;N117,N117-AG117,N117)</f>
        <v>4</v>
      </c>
      <c r="AJ117" s="56">
        <f t="shared" si="215"/>
        <v>2</v>
      </c>
      <c r="AK117" s="51">
        <f t="shared" ref="AK117:AK118" si="216">VALUE(CONCATENATE(AI64:AI117,AJ117))</f>
        <v>42</v>
      </c>
      <c r="AL117" s="76" t="s">
        <v>1338</v>
      </c>
      <c r="AM117" s="76" t="s">
        <v>1338</v>
      </c>
      <c r="AN117" s="50" t="s">
        <v>1338</v>
      </c>
      <c r="AO117" s="51" t="s">
        <v>1338</v>
      </c>
      <c r="AP117" s="71" t="s">
        <v>570</v>
      </c>
      <c r="AQ117" s="77" t="s">
        <v>136</v>
      </c>
      <c r="AR117" s="77" t="s">
        <v>127</v>
      </c>
      <c r="AS117" s="74" t="s">
        <v>147</v>
      </c>
      <c r="AT117" s="78">
        <v>42481</v>
      </c>
      <c r="AU117" s="79" t="s">
        <v>571</v>
      </c>
      <c r="AV117" s="80">
        <v>0.15</v>
      </c>
      <c r="AW117" s="120">
        <v>42501</v>
      </c>
      <c r="AX117" s="217" t="s">
        <v>1339</v>
      </c>
      <c r="AY117" s="81"/>
      <c r="AZ117" s="65"/>
      <c r="BA117" s="65"/>
      <c r="BB117" s="65"/>
      <c r="BC117" s="65"/>
      <c r="BD117" s="82"/>
      <c r="BE117" s="65"/>
      <c r="BF117" s="65"/>
      <c r="BG117" s="65"/>
      <c r="BH117" s="65"/>
      <c r="BI117" s="66"/>
      <c r="BJ117" s="66"/>
      <c r="BK117" s="66"/>
      <c r="BL117" s="66"/>
      <c r="BM117" s="66"/>
      <c r="BN117" s="66"/>
      <c r="BO117" s="66"/>
      <c r="BP117" s="66"/>
      <c r="BQ117" s="66"/>
      <c r="BR117" s="66"/>
      <c r="BS117" s="66"/>
      <c r="BT117" s="66"/>
      <c r="BU117" s="66"/>
    </row>
    <row r="118" spans="1:73" ht="114.75" customHeight="1">
      <c r="A118" s="91">
        <v>13</v>
      </c>
      <c r="B118" s="71" t="s">
        <v>39</v>
      </c>
      <c r="C118" s="51" t="s">
        <v>40</v>
      </c>
      <c r="D118" s="51" t="s">
        <v>22</v>
      </c>
      <c r="E118" s="52" t="s">
        <v>23</v>
      </c>
      <c r="F118" s="70" t="s">
        <v>543</v>
      </c>
      <c r="G118" s="71" t="s">
        <v>572</v>
      </c>
      <c r="H118" s="95" t="s">
        <v>573</v>
      </c>
      <c r="I118" s="73" t="s">
        <v>574</v>
      </c>
      <c r="J118" s="73" t="s">
        <v>143</v>
      </c>
      <c r="K118" s="71" t="s">
        <v>317</v>
      </c>
      <c r="L118" s="74" t="s">
        <v>34</v>
      </c>
      <c r="M118" s="73" t="s">
        <v>35</v>
      </c>
      <c r="N118" s="54">
        <f>VLOOKUP(L118,'MATRIZ CALIFICACIÓN'!$B$10:$C$24,2,FALSE)</f>
        <v>3</v>
      </c>
      <c r="O118" s="55">
        <f>HLOOKUP(M118,'MATRIZ CALIFICACIÓN'!$D$8:$H$9,2,FALSE)</f>
        <v>3</v>
      </c>
      <c r="P118" s="50">
        <f t="shared" si="0"/>
        <v>33</v>
      </c>
      <c r="Q118" s="55" t="str">
        <f>VLOOKUP(P118,'MATRIZ CALIFICACIÓN'!$D$58:$E$82,2,FALSE)</f>
        <v>ALTA</v>
      </c>
      <c r="R118" s="56" t="str">
        <f>VLOOKUP(Q118,'MATRIZ CALIFICACIÓN'!$G$59:$I$62,2,FALSE)</f>
        <v>* Reducir el riesgo
* Evitar el riesgo
* Compartir o transferir el riesgo</v>
      </c>
      <c r="S118" s="74" t="s">
        <v>5</v>
      </c>
      <c r="T118" s="51">
        <f t="shared" si="109"/>
        <v>20</v>
      </c>
      <c r="U118" s="71" t="s">
        <v>575</v>
      </c>
      <c r="V118" s="74" t="s">
        <v>5</v>
      </c>
      <c r="W118" s="53">
        <f t="shared" si="110"/>
        <v>20</v>
      </c>
      <c r="X118" s="74" t="s">
        <v>5</v>
      </c>
      <c r="Y118" s="53">
        <f t="shared" si="111"/>
        <v>20</v>
      </c>
      <c r="Z118" s="74" t="s">
        <v>5</v>
      </c>
      <c r="AA118" s="53">
        <f t="shared" si="112"/>
        <v>40</v>
      </c>
      <c r="AB118" s="53" t="s">
        <v>11</v>
      </c>
      <c r="AC118" s="57">
        <f t="shared" si="5"/>
        <v>100</v>
      </c>
      <c r="AD118" s="58">
        <f t="shared" si="6"/>
        <v>0</v>
      </c>
      <c r="AE118" s="51">
        <f t="shared" ref="AE118:AF118" si="217">IF(SUM(AC118),AVERAGEIF(AC118,"&gt;0",AC118),1)</f>
        <v>100</v>
      </c>
      <c r="AF118" s="51">
        <f t="shared" si="217"/>
        <v>1</v>
      </c>
      <c r="AG118" s="51">
        <f t="shared" ref="AG118:AH118" si="218">IF(AND(AE118&gt;=0,AE118&lt;=50),0,IF(AND(AE118&gt;50,AE118&lt;76),1,2))</f>
        <v>2</v>
      </c>
      <c r="AH118" s="51">
        <f t="shared" si="218"/>
        <v>0</v>
      </c>
      <c r="AI118" s="59">
        <f t="shared" ref="AI118:AJ118" si="219">IF(AG118&lt;N118,N118-AG118,N118)</f>
        <v>1</v>
      </c>
      <c r="AJ118" s="56">
        <f t="shared" si="219"/>
        <v>3</v>
      </c>
      <c r="AK118" s="51">
        <f t="shared" si="216"/>
        <v>13</v>
      </c>
      <c r="AL118" s="76" t="s">
        <v>1338</v>
      </c>
      <c r="AM118" s="76" t="s">
        <v>1338</v>
      </c>
      <c r="AN118" s="50" t="s">
        <v>1338</v>
      </c>
      <c r="AO118" s="51" t="s">
        <v>1338</v>
      </c>
      <c r="AP118" s="71" t="s">
        <v>576</v>
      </c>
      <c r="AQ118" s="77" t="s">
        <v>136</v>
      </c>
      <c r="AR118" s="77" t="s">
        <v>127</v>
      </c>
      <c r="AS118" s="74" t="s">
        <v>147</v>
      </c>
      <c r="AT118" s="96"/>
      <c r="AU118" s="68" t="s">
        <v>577</v>
      </c>
      <c r="AV118" s="69">
        <v>24</v>
      </c>
      <c r="AW118" s="120">
        <v>42501</v>
      </c>
      <c r="AX118" s="218" t="s">
        <v>1345</v>
      </c>
      <c r="AY118" s="81"/>
      <c r="AZ118" s="65"/>
      <c r="BA118" s="65"/>
      <c r="BB118" s="65"/>
      <c r="BC118" s="65"/>
      <c r="BD118" s="82"/>
      <c r="BE118" s="65"/>
      <c r="BF118" s="65"/>
      <c r="BG118" s="65"/>
      <c r="BH118" s="65"/>
      <c r="BI118" s="66"/>
      <c r="BJ118" s="66"/>
      <c r="BK118" s="66"/>
      <c r="BL118" s="66"/>
      <c r="BM118" s="66"/>
      <c r="BN118" s="66"/>
      <c r="BO118" s="66"/>
      <c r="BP118" s="66"/>
      <c r="BQ118" s="66"/>
      <c r="BR118" s="66"/>
      <c r="BS118" s="66"/>
      <c r="BT118" s="66"/>
      <c r="BU118" s="66"/>
    </row>
    <row r="119" spans="1:73" ht="108">
      <c r="A119" s="50">
        <v>14</v>
      </c>
      <c r="B119" s="51" t="s">
        <v>39</v>
      </c>
      <c r="C119" s="51" t="s">
        <v>40</v>
      </c>
      <c r="D119" s="51" t="s">
        <v>29</v>
      </c>
      <c r="E119" s="52" t="s">
        <v>30</v>
      </c>
      <c r="F119" s="51" t="s">
        <v>578</v>
      </c>
      <c r="G119" s="51" t="s">
        <v>579</v>
      </c>
      <c r="H119" s="51" t="s">
        <v>580</v>
      </c>
      <c r="I119" s="51" t="s">
        <v>581</v>
      </c>
      <c r="J119" s="51" t="s">
        <v>8</v>
      </c>
      <c r="K119" s="53" t="s">
        <v>206</v>
      </c>
      <c r="L119" s="50" t="s">
        <v>34</v>
      </c>
      <c r="M119" s="50" t="s">
        <v>28</v>
      </c>
      <c r="N119" s="54">
        <f>VLOOKUP(L119,'MATRIZ CALIFICACIÓN'!$B$10:$C$24,2,FALSE)</f>
        <v>3</v>
      </c>
      <c r="O119" s="55">
        <f>HLOOKUP(M119,'MATRIZ CALIFICACIÓN'!$D$8:$H$9,2,FALSE)</f>
        <v>2</v>
      </c>
      <c r="P119" s="50">
        <f t="shared" si="0"/>
        <v>32</v>
      </c>
      <c r="Q119" s="50" t="str">
        <f>VLOOKUP(P119,'MATRIZ CALIFICACIÓN'!$D$58:$E$82,2,FALSE)</f>
        <v>MODERADA</v>
      </c>
      <c r="R119" s="56" t="str">
        <f>VLOOKUP(Q119,'MATRIZ CALIFICACIÓN'!$G$59:$I$62,2,FALSE)</f>
        <v>* Asumir el riesgo
* Reducir el riesgo</v>
      </c>
      <c r="S119" s="51" t="s">
        <v>5</v>
      </c>
      <c r="T119" s="51">
        <f t="shared" si="109"/>
        <v>20</v>
      </c>
      <c r="U119" s="53" t="s">
        <v>582</v>
      </c>
      <c r="V119" s="53" t="s">
        <v>5</v>
      </c>
      <c r="W119" s="53">
        <f t="shared" si="110"/>
        <v>20</v>
      </c>
      <c r="X119" s="53" t="s">
        <v>5</v>
      </c>
      <c r="Y119" s="53">
        <f t="shared" si="111"/>
        <v>20</v>
      </c>
      <c r="Z119" s="53" t="s">
        <v>5</v>
      </c>
      <c r="AA119" s="53">
        <f t="shared" si="112"/>
        <v>40</v>
      </c>
      <c r="AB119" s="53" t="s">
        <v>11</v>
      </c>
      <c r="AC119" s="57">
        <f t="shared" si="5"/>
        <v>100</v>
      </c>
      <c r="AD119" s="58">
        <f t="shared" si="6"/>
        <v>0</v>
      </c>
      <c r="AE119" s="51">
        <f t="shared" ref="AE119:AF119" si="220">IF(SUM(AC119),AVERAGEIF(AC119,"&gt;0",AC119),1)</f>
        <v>100</v>
      </c>
      <c r="AF119" s="51">
        <f t="shared" si="220"/>
        <v>1</v>
      </c>
      <c r="AG119" s="51">
        <f t="shared" ref="AG119:AH119" si="221">IF(AND(AE119&gt;=0,AE119&lt;=50),0,IF(AND(AE119&gt;50,AE119&lt;76),1,2))</f>
        <v>2</v>
      </c>
      <c r="AH119" s="51">
        <f t="shared" si="221"/>
        <v>0</v>
      </c>
      <c r="AI119" s="59">
        <f t="shared" ref="AI119:AJ119" si="222">IF(AG119&lt;N119,N119-AG119,N119)</f>
        <v>1</v>
      </c>
      <c r="AJ119" s="56">
        <f t="shared" si="222"/>
        <v>2</v>
      </c>
      <c r="AK119" s="51">
        <f>VALUE(CONCATENATE(AI18:AI119,AJ119))</f>
        <v>12</v>
      </c>
      <c r="AL119" s="60" t="str">
        <f>VLOOKUP(AI119,'MATRIZ CALIFICACIÓN'!$A$10:$B$24,2,0)</f>
        <v>RARO (1)</v>
      </c>
      <c r="AM119" s="60" t="str">
        <f>HLOOKUP(AJ119,'MATRIZ CALIFICACIÓN'!$D$7:$H$8,2,0)</f>
        <v>MENOR (2)</v>
      </c>
      <c r="AN119" s="50" t="str">
        <f>VLOOKUP(AK119,'MATRIZ CALIFICACIÓN'!$D$58:$E$82,2,FALSE)</f>
        <v>BAJA</v>
      </c>
      <c r="AO119" s="51" t="str">
        <f>VLOOKUP(AN119,'MATRIZ CALIFICACIÓN'!$G$59:$I$62,2,FALSE)</f>
        <v>* Asumir el riesgo</v>
      </c>
      <c r="AP119" s="53" t="s">
        <v>583</v>
      </c>
      <c r="AQ119" s="61" t="s">
        <v>136</v>
      </c>
      <c r="AR119" s="61" t="s">
        <v>127</v>
      </c>
      <c r="AS119" s="53" t="s">
        <v>128</v>
      </c>
      <c r="AT119" s="67">
        <v>42479</v>
      </c>
      <c r="AU119" s="63" t="s">
        <v>584</v>
      </c>
      <c r="AV119" s="80">
        <v>0.6</v>
      </c>
      <c r="AW119" s="120">
        <v>42501</v>
      </c>
      <c r="AX119" s="217" t="s">
        <v>1339</v>
      </c>
      <c r="AY119" s="65"/>
      <c r="AZ119" s="65"/>
      <c r="BA119" s="65"/>
      <c r="BB119" s="65"/>
      <c r="BC119" s="65"/>
      <c r="BD119" s="65"/>
      <c r="BE119" s="65"/>
      <c r="BF119" s="65"/>
      <c r="BG119" s="65"/>
      <c r="BH119" s="65"/>
      <c r="BI119" s="66"/>
      <c r="BJ119" s="66"/>
      <c r="BK119" s="66"/>
      <c r="BL119" s="66"/>
      <c r="BM119" s="66"/>
      <c r="BN119" s="66"/>
      <c r="BO119" s="66"/>
      <c r="BP119" s="66"/>
      <c r="BQ119" s="66"/>
      <c r="BR119" s="66"/>
      <c r="BS119" s="66"/>
      <c r="BT119" s="66"/>
      <c r="BU119" s="66"/>
    </row>
    <row r="120" spans="1:73" ht="121.5">
      <c r="A120" s="91">
        <v>14</v>
      </c>
      <c r="B120" s="71" t="s">
        <v>585</v>
      </c>
      <c r="C120" s="70" t="s">
        <v>249</v>
      </c>
      <c r="D120" s="51" t="s">
        <v>29</v>
      </c>
      <c r="E120" s="52" t="s">
        <v>30</v>
      </c>
      <c r="F120" s="70" t="s">
        <v>578</v>
      </c>
      <c r="G120" s="71" t="s">
        <v>586</v>
      </c>
      <c r="H120" s="72" t="s">
        <v>587</v>
      </c>
      <c r="I120" s="74" t="s">
        <v>588</v>
      </c>
      <c r="J120" s="73" t="s">
        <v>143</v>
      </c>
      <c r="K120" s="71" t="s">
        <v>538</v>
      </c>
      <c r="L120" s="74" t="s">
        <v>20</v>
      </c>
      <c r="M120" s="73" t="s">
        <v>35</v>
      </c>
      <c r="N120" s="54">
        <f>VLOOKUP(L120,'MATRIZ CALIFICACIÓN'!$B$10:$C$24,2,FALSE)</f>
        <v>1</v>
      </c>
      <c r="O120" s="55">
        <f>HLOOKUP(M120,'MATRIZ CALIFICACIÓN'!$D$8:$H$9,2,FALSE)</f>
        <v>3</v>
      </c>
      <c r="P120" s="50">
        <f t="shared" si="0"/>
        <v>13</v>
      </c>
      <c r="Q120" s="50" t="str">
        <f>VLOOKUP(P120,'MATRIZ CALIFICACIÓN'!$D$58:$E$82,2,FALSE)</f>
        <v>BAJA</v>
      </c>
      <c r="R120" s="56" t="str">
        <f>VLOOKUP(Q120,'MATRIZ CALIFICACIÓN'!$G$59:$I$62,2,FALSE)</f>
        <v>* Asumir el riesgo</v>
      </c>
      <c r="S120" s="74" t="s">
        <v>5</v>
      </c>
      <c r="T120" s="51">
        <f t="shared" si="109"/>
        <v>20</v>
      </c>
      <c r="U120" s="71" t="s">
        <v>589</v>
      </c>
      <c r="V120" s="74" t="s">
        <v>5</v>
      </c>
      <c r="W120" s="53">
        <f t="shared" si="110"/>
        <v>20</v>
      </c>
      <c r="X120" s="74" t="s">
        <v>5</v>
      </c>
      <c r="Y120" s="53">
        <f t="shared" si="111"/>
        <v>20</v>
      </c>
      <c r="Z120" s="74" t="s">
        <v>5</v>
      </c>
      <c r="AA120" s="53">
        <f t="shared" si="112"/>
        <v>40</v>
      </c>
      <c r="AB120" s="53" t="s">
        <v>11</v>
      </c>
      <c r="AC120" s="57">
        <f t="shared" si="5"/>
        <v>100</v>
      </c>
      <c r="AD120" s="58">
        <f t="shared" si="6"/>
        <v>0</v>
      </c>
      <c r="AE120" s="51">
        <f t="shared" ref="AE120:AF120" si="223">IF(SUM(AC120),AVERAGEIF(AC120,"&gt;0",AC120),1)</f>
        <v>100</v>
      </c>
      <c r="AF120" s="51">
        <f t="shared" si="223"/>
        <v>1</v>
      </c>
      <c r="AG120" s="51">
        <f t="shared" ref="AG120:AH120" si="224">IF(AND(AE120&gt;=0,AE120&lt;=50),0,IF(AND(AE120&gt;50,AE120&lt;76),1,2))</f>
        <v>2</v>
      </c>
      <c r="AH120" s="51">
        <f t="shared" si="224"/>
        <v>0</v>
      </c>
      <c r="AI120" s="59">
        <f t="shared" ref="AI120:AJ120" si="225">IF(AG120&lt;N120,N120-AG120,N120)</f>
        <v>1</v>
      </c>
      <c r="AJ120" s="56">
        <f t="shared" si="225"/>
        <v>3</v>
      </c>
      <c r="AK120" s="51">
        <f>VALUE(CONCATENATE(AI67:AI120,AJ120))</f>
        <v>13</v>
      </c>
      <c r="AL120" s="76" t="s">
        <v>1338</v>
      </c>
      <c r="AM120" s="76" t="s">
        <v>1338</v>
      </c>
      <c r="AN120" s="50" t="s">
        <v>1338</v>
      </c>
      <c r="AO120" s="51" t="s">
        <v>1338</v>
      </c>
      <c r="AP120" s="71" t="s">
        <v>590</v>
      </c>
      <c r="AQ120" s="77" t="s">
        <v>136</v>
      </c>
      <c r="AR120" s="77" t="s">
        <v>127</v>
      </c>
      <c r="AS120" s="74" t="s">
        <v>147</v>
      </c>
      <c r="AT120" s="96">
        <v>42460</v>
      </c>
      <c r="AU120" s="79" t="s">
        <v>591</v>
      </c>
      <c r="AV120" s="69" t="s">
        <v>592</v>
      </c>
      <c r="AW120" s="120">
        <v>42501</v>
      </c>
      <c r="AX120" s="217" t="s">
        <v>1339</v>
      </c>
      <c r="AY120" s="81">
        <v>42582</v>
      </c>
      <c r="AZ120" s="65"/>
      <c r="BA120" s="65"/>
      <c r="BB120" s="65"/>
      <c r="BC120" s="65"/>
      <c r="BD120" s="82">
        <v>42674</v>
      </c>
      <c r="BE120" s="65"/>
      <c r="BF120" s="65"/>
      <c r="BG120" s="65"/>
      <c r="BH120" s="65"/>
      <c r="BI120" s="66"/>
      <c r="BJ120" s="66"/>
      <c r="BK120" s="66"/>
      <c r="BL120" s="66"/>
      <c r="BM120" s="66"/>
      <c r="BN120" s="66"/>
      <c r="BO120" s="66"/>
      <c r="BP120" s="66"/>
      <c r="BQ120" s="66"/>
      <c r="BR120" s="66"/>
      <c r="BS120" s="66"/>
      <c r="BT120" s="66"/>
      <c r="BU120" s="66"/>
    </row>
    <row r="121" spans="1:73" ht="132.75" customHeight="1">
      <c r="A121" s="50">
        <v>15</v>
      </c>
      <c r="B121" s="51" t="s">
        <v>45</v>
      </c>
      <c r="C121" s="51" t="s">
        <v>46</v>
      </c>
      <c r="D121" s="51" t="s">
        <v>15</v>
      </c>
      <c r="E121" s="52" t="s">
        <v>30</v>
      </c>
      <c r="F121" s="51" t="s">
        <v>593</v>
      </c>
      <c r="G121" s="51" t="s">
        <v>594</v>
      </c>
      <c r="H121" s="51" t="s">
        <v>595</v>
      </c>
      <c r="I121" s="51" t="s">
        <v>596</v>
      </c>
      <c r="J121" s="51" t="s">
        <v>8</v>
      </c>
      <c r="K121" s="53" t="s">
        <v>597</v>
      </c>
      <c r="L121" s="50" t="s">
        <v>34</v>
      </c>
      <c r="M121" s="50" t="s">
        <v>35</v>
      </c>
      <c r="N121" s="54">
        <f>VLOOKUP(L121,'MATRIZ CALIFICACIÓN'!$B$10:$C$24,2,FALSE)</f>
        <v>3</v>
      </c>
      <c r="O121" s="55">
        <f>HLOOKUP(M121,'MATRIZ CALIFICACIÓN'!$D$8:$H$9,2,FALSE)</f>
        <v>3</v>
      </c>
      <c r="P121" s="50">
        <f t="shared" si="0"/>
        <v>33</v>
      </c>
      <c r="Q121" s="55" t="str">
        <f>VLOOKUP(P121,'MATRIZ CALIFICACIÓN'!$D$58:$E$82,2,FALSE)</f>
        <v>ALTA</v>
      </c>
      <c r="R121" s="56" t="str">
        <f>VLOOKUP(Q121,'MATRIZ CALIFICACIÓN'!$G$59:$I$62,2,FALSE)</f>
        <v>* Reducir el riesgo
* Evitar el riesgo
* Compartir o transferir el riesgo</v>
      </c>
      <c r="S121" s="51" t="s">
        <v>5</v>
      </c>
      <c r="T121" s="51"/>
      <c r="U121" s="53" t="s">
        <v>598</v>
      </c>
      <c r="V121" s="53" t="s">
        <v>5</v>
      </c>
      <c r="W121" s="53">
        <f t="shared" si="110"/>
        <v>20</v>
      </c>
      <c r="X121" s="53" t="s">
        <v>5</v>
      </c>
      <c r="Y121" s="53">
        <f t="shared" si="111"/>
        <v>20</v>
      </c>
      <c r="Z121" s="53" t="s">
        <v>5</v>
      </c>
      <c r="AA121" s="53">
        <f t="shared" si="112"/>
        <v>40</v>
      </c>
      <c r="AB121" s="53" t="s">
        <v>11</v>
      </c>
      <c r="AC121" s="57">
        <f t="shared" si="5"/>
        <v>80</v>
      </c>
      <c r="AD121" s="58">
        <f t="shared" si="6"/>
        <v>0</v>
      </c>
      <c r="AE121" s="51">
        <f t="shared" ref="AE121:AF121" si="226">IF(SUM(AC121),AVERAGEIF(AC121,"&gt;0",AC121),1)</f>
        <v>80</v>
      </c>
      <c r="AF121" s="51">
        <f t="shared" si="226"/>
        <v>1</v>
      </c>
      <c r="AG121" s="51">
        <f t="shared" ref="AG121:AH121" si="227">IF(AND(AE121&gt;=0,AE121&lt;=50),0,IF(AND(AE121&gt;50,AE121&lt;76),1,2))</f>
        <v>2</v>
      </c>
      <c r="AH121" s="51">
        <f t="shared" si="227"/>
        <v>0</v>
      </c>
      <c r="AI121" s="59">
        <f t="shared" ref="AI121:AJ121" si="228">IF(AG121&lt;N121,N121-AG121,N121)</f>
        <v>1</v>
      </c>
      <c r="AJ121" s="56">
        <f t="shared" si="228"/>
        <v>3</v>
      </c>
      <c r="AK121" s="51">
        <f>VALUE(CONCATENATE(AI19:AI121,AJ121))</f>
        <v>13</v>
      </c>
      <c r="AL121" s="60" t="str">
        <f>VLOOKUP(AI121,'MATRIZ CALIFICACIÓN'!$A$10:$B$24,2,0)</f>
        <v>RARO (1)</v>
      </c>
      <c r="AM121" s="60" t="str">
        <f>HLOOKUP(AJ121,'MATRIZ CALIFICACIÓN'!$D$7:$H$8,2,0)</f>
        <v>MODERADO (3)</v>
      </c>
      <c r="AN121" s="50" t="str">
        <f>VLOOKUP(AK121,'MATRIZ CALIFICACIÓN'!$D$58:$E$82,2,FALSE)</f>
        <v>BAJA</v>
      </c>
      <c r="AO121" s="51" t="str">
        <f>VLOOKUP(AN121,'MATRIZ CALIFICACIÓN'!$G$59:$I$62,2,FALSE)</f>
        <v>* Asumir el riesgo</v>
      </c>
      <c r="AP121" s="53" t="s">
        <v>599</v>
      </c>
      <c r="AQ121" s="61" t="s">
        <v>136</v>
      </c>
      <c r="AR121" s="61" t="s">
        <v>127</v>
      </c>
      <c r="AS121" s="53" t="s">
        <v>128</v>
      </c>
      <c r="AT121" s="67">
        <v>42482</v>
      </c>
      <c r="AU121" s="63" t="s">
        <v>600</v>
      </c>
      <c r="AV121" s="69" t="s">
        <v>488</v>
      </c>
      <c r="AW121" s="120">
        <v>42501</v>
      </c>
      <c r="AX121" s="217" t="s">
        <v>1339</v>
      </c>
      <c r="AY121" s="65"/>
      <c r="AZ121" s="65"/>
      <c r="BA121" s="65"/>
      <c r="BB121" s="65"/>
      <c r="BC121" s="65"/>
      <c r="BD121" s="65"/>
      <c r="BE121" s="65"/>
      <c r="BF121" s="65"/>
      <c r="BG121" s="65"/>
      <c r="BH121" s="65"/>
      <c r="BI121" s="66"/>
      <c r="BJ121" s="66"/>
      <c r="BK121" s="66"/>
      <c r="BL121" s="66"/>
      <c r="BM121" s="66"/>
      <c r="BN121" s="66"/>
      <c r="BO121" s="66"/>
      <c r="BP121" s="66"/>
      <c r="BQ121" s="66"/>
      <c r="BR121" s="66"/>
      <c r="BS121" s="66"/>
      <c r="BT121" s="66"/>
      <c r="BU121" s="66"/>
    </row>
    <row r="122" spans="1:73" ht="95.25" customHeight="1">
      <c r="A122" s="74">
        <v>16</v>
      </c>
      <c r="B122" s="71" t="s">
        <v>39</v>
      </c>
      <c r="C122" s="51" t="s">
        <v>40</v>
      </c>
      <c r="D122" s="51" t="s">
        <v>36</v>
      </c>
      <c r="E122" s="52" t="s">
        <v>23</v>
      </c>
      <c r="F122" s="51" t="s">
        <v>601</v>
      </c>
      <c r="G122" s="51" t="s">
        <v>602</v>
      </c>
      <c r="H122" s="72" t="s">
        <v>603</v>
      </c>
      <c r="I122" s="51" t="s">
        <v>604</v>
      </c>
      <c r="J122" s="73" t="s">
        <v>236</v>
      </c>
      <c r="K122" s="71" t="s">
        <v>605</v>
      </c>
      <c r="L122" s="74" t="s">
        <v>27</v>
      </c>
      <c r="M122" s="73" t="s">
        <v>48</v>
      </c>
      <c r="N122" s="54">
        <f>VLOOKUP(L122,'MATRIZ CALIFICACIÓN'!$B$10:$C$24,2,FALSE)</f>
        <v>2</v>
      </c>
      <c r="O122" s="55">
        <f>HLOOKUP(M122,'MATRIZ CALIFICACIÓN'!$D$8:$H$9,2,FALSE)</f>
        <v>5</v>
      </c>
      <c r="P122" s="50">
        <f t="shared" si="0"/>
        <v>25</v>
      </c>
      <c r="Q122" s="55" t="str">
        <f>VLOOKUP(P122,'MATRIZ CALIFICACIÓN'!$D$58:$E$82,2,FALSE)</f>
        <v>ALTA</v>
      </c>
      <c r="R122" s="56" t="str">
        <f>VLOOKUP(Q122,'MATRIZ CALIFICACIÓN'!$G$59:$I$62,2,FALSE)</f>
        <v>* Reducir el riesgo
* Evitar el riesgo
* Compartir o transferir el riesgo</v>
      </c>
      <c r="S122" s="74" t="s">
        <v>5</v>
      </c>
      <c r="T122" s="51">
        <f t="shared" ref="T122:T128" si="229">IF(S122="","",IF(S122="si",20,0))</f>
        <v>20</v>
      </c>
      <c r="U122" s="53" t="s">
        <v>606</v>
      </c>
      <c r="V122" s="74" t="s">
        <v>5</v>
      </c>
      <c r="W122" s="53">
        <f t="shared" si="110"/>
        <v>20</v>
      </c>
      <c r="X122" s="74" t="s">
        <v>5</v>
      </c>
      <c r="Y122" s="53">
        <f t="shared" si="111"/>
        <v>20</v>
      </c>
      <c r="Z122" s="74" t="s">
        <v>5</v>
      </c>
      <c r="AA122" s="53">
        <f t="shared" si="112"/>
        <v>40</v>
      </c>
      <c r="AB122" s="53" t="s">
        <v>11</v>
      </c>
      <c r="AC122" s="57">
        <f t="shared" si="5"/>
        <v>100</v>
      </c>
      <c r="AD122" s="58">
        <f t="shared" si="6"/>
        <v>0</v>
      </c>
      <c r="AE122" s="51">
        <f t="shared" ref="AE122:AF122" si="230">IF(SUM(AC122),AVERAGEIF(AC122,"&gt;0",AC122),1)</f>
        <v>100</v>
      </c>
      <c r="AF122" s="51">
        <f t="shared" si="230"/>
        <v>1</v>
      </c>
      <c r="AG122" s="51">
        <f t="shared" ref="AG122:AH122" si="231">IF(AND(AE122&gt;=0,AE122&lt;=50),0,IF(AND(AE122&gt;50,AE122&lt;76),1,2))</f>
        <v>2</v>
      </c>
      <c r="AH122" s="51">
        <f t="shared" si="231"/>
        <v>0</v>
      </c>
      <c r="AI122" s="59">
        <f t="shared" ref="AI122:AJ122" si="232">IF(AG122&lt;N122,N122-AG122,N122)</f>
        <v>2</v>
      </c>
      <c r="AJ122" s="56">
        <f t="shared" si="232"/>
        <v>5</v>
      </c>
      <c r="AK122" s="51">
        <f t="shared" ref="AK122:AK124" si="233">VALUE(CONCATENATE(AI69:AI122,AJ122))</f>
        <v>25</v>
      </c>
      <c r="AL122" s="76" t="s">
        <v>1338</v>
      </c>
      <c r="AM122" s="76" t="s">
        <v>1338</v>
      </c>
      <c r="AN122" s="50" t="s">
        <v>1338</v>
      </c>
      <c r="AO122" s="51" t="s">
        <v>1338</v>
      </c>
      <c r="AP122" s="53" t="s">
        <v>607</v>
      </c>
      <c r="AQ122" s="77" t="s">
        <v>136</v>
      </c>
      <c r="AR122" s="77" t="s">
        <v>127</v>
      </c>
      <c r="AS122" s="74" t="s">
        <v>147</v>
      </c>
      <c r="AT122" s="78">
        <v>42481</v>
      </c>
      <c r="AU122" s="195" t="s">
        <v>608</v>
      </c>
      <c r="AV122" s="210" t="s">
        <v>609</v>
      </c>
      <c r="AW122" s="120">
        <v>42501</v>
      </c>
      <c r="AX122" s="218" t="s">
        <v>1344</v>
      </c>
      <c r="AY122" s="81"/>
      <c r="AZ122" s="65"/>
      <c r="BA122" s="65"/>
      <c r="BB122" s="65"/>
      <c r="BC122" s="65"/>
      <c r="BD122" s="82"/>
      <c r="BE122" s="65"/>
      <c r="BF122" s="65"/>
      <c r="BG122" s="65"/>
      <c r="BH122" s="65"/>
      <c r="BI122" s="66"/>
      <c r="BJ122" s="66"/>
      <c r="BK122" s="66"/>
      <c r="BL122" s="66"/>
      <c r="BM122" s="66"/>
      <c r="BN122" s="66"/>
      <c r="BO122" s="66"/>
      <c r="BP122" s="66"/>
      <c r="BQ122" s="66"/>
      <c r="BR122" s="66"/>
      <c r="BS122" s="66"/>
      <c r="BT122" s="66"/>
      <c r="BU122" s="66"/>
    </row>
    <row r="123" spans="1:73" ht="154.5" customHeight="1">
      <c r="A123" s="74">
        <v>17</v>
      </c>
      <c r="B123" s="71" t="s">
        <v>39</v>
      </c>
      <c r="C123" s="73" t="s">
        <v>139</v>
      </c>
      <c r="D123" s="51" t="s">
        <v>36</v>
      </c>
      <c r="E123" s="52" t="s">
        <v>30</v>
      </c>
      <c r="F123" s="71" t="s">
        <v>610</v>
      </c>
      <c r="G123" s="71" t="s">
        <v>611</v>
      </c>
      <c r="H123" s="88" t="s">
        <v>612</v>
      </c>
      <c r="I123" s="71" t="s">
        <v>613</v>
      </c>
      <c r="J123" s="73" t="s">
        <v>236</v>
      </c>
      <c r="K123" s="71" t="s">
        <v>614</v>
      </c>
      <c r="L123" s="74" t="s">
        <v>34</v>
      </c>
      <c r="M123" s="73" t="s">
        <v>35</v>
      </c>
      <c r="N123" s="54">
        <f>VLOOKUP(L123,'MATRIZ CALIFICACIÓN'!$B$10:$C$24,2,FALSE)</f>
        <v>3</v>
      </c>
      <c r="O123" s="55">
        <f>HLOOKUP(M123,'MATRIZ CALIFICACIÓN'!$D$8:$H$9,2,FALSE)</f>
        <v>3</v>
      </c>
      <c r="P123" s="50">
        <f t="shared" si="0"/>
        <v>33</v>
      </c>
      <c r="Q123" s="55" t="str">
        <f>VLOOKUP(P123,'MATRIZ CALIFICACIÓN'!$D$58:$E$82,2,FALSE)</f>
        <v>ALTA</v>
      </c>
      <c r="R123" s="56" t="str">
        <f>VLOOKUP(Q123,'MATRIZ CALIFICACIÓN'!$G$59:$I$62,2,FALSE)</f>
        <v>* Reducir el riesgo
* Evitar el riesgo
* Compartir o transferir el riesgo</v>
      </c>
      <c r="S123" s="74" t="s">
        <v>5</v>
      </c>
      <c r="T123" s="51">
        <f t="shared" si="229"/>
        <v>20</v>
      </c>
      <c r="U123" s="71" t="s">
        <v>615</v>
      </c>
      <c r="V123" s="74" t="s">
        <v>5</v>
      </c>
      <c r="W123" s="53">
        <f t="shared" si="110"/>
        <v>20</v>
      </c>
      <c r="X123" s="74" t="s">
        <v>5</v>
      </c>
      <c r="Y123" s="53">
        <f t="shared" si="111"/>
        <v>20</v>
      </c>
      <c r="Z123" s="74" t="s">
        <v>5</v>
      </c>
      <c r="AA123" s="53">
        <f t="shared" si="112"/>
        <v>40</v>
      </c>
      <c r="AB123" s="53" t="s">
        <v>11</v>
      </c>
      <c r="AC123" s="57">
        <f t="shared" si="5"/>
        <v>100</v>
      </c>
      <c r="AD123" s="58">
        <f t="shared" si="6"/>
        <v>0</v>
      </c>
      <c r="AE123" s="51">
        <f t="shared" ref="AE123:AF123" si="234">IF(SUM(AC123),AVERAGEIF(AC123,"&gt;0",AC123),1)</f>
        <v>100</v>
      </c>
      <c r="AF123" s="51">
        <f t="shared" si="234"/>
        <v>1</v>
      </c>
      <c r="AG123" s="51">
        <f t="shared" ref="AG123:AH123" si="235">IF(AND(AE123&gt;=0,AE123&lt;=50),0,IF(AND(AE123&gt;50,AE123&lt;76),1,2))</f>
        <v>2</v>
      </c>
      <c r="AH123" s="51">
        <f t="shared" si="235"/>
        <v>0</v>
      </c>
      <c r="AI123" s="59">
        <f t="shared" ref="AI123:AJ123" si="236">IF(AG123&lt;N123,N123-AG123,N123)</f>
        <v>1</v>
      </c>
      <c r="AJ123" s="56">
        <f t="shared" si="236"/>
        <v>3</v>
      </c>
      <c r="AK123" s="51">
        <f t="shared" si="233"/>
        <v>13</v>
      </c>
      <c r="AL123" s="76" t="s">
        <v>1338</v>
      </c>
      <c r="AM123" s="76" t="s">
        <v>1338</v>
      </c>
      <c r="AN123" s="50" t="s">
        <v>1338</v>
      </c>
      <c r="AO123" s="51" t="s">
        <v>1338</v>
      </c>
      <c r="AP123" s="71" t="s">
        <v>616</v>
      </c>
      <c r="AQ123" s="77" t="s">
        <v>136</v>
      </c>
      <c r="AR123" s="77" t="s">
        <v>127</v>
      </c>
      <c r="AS123" s="74" t="s">
        <v>147</v>
      </c>
      <c r="AT123" s="78">
        <v>42482</v>
      </c>
      <c r="AU123" s="79" t="s">
        <v>617</v>
      </c>
      <c r="AV123" s="80">
        <v>0.3</v>
      </c>
      <c r="AW123" s="120">
        <v>42501</v>
      </c>
      <c r="AX123" s="217" t="s">
        <v>1339</v>
      </c>
      <c r="AY123" s="81"/>
      <c r="AZ123" s="65"/>
      <c r="BA123" s="65"/>
      <c r="BB123" s="65"/>
      <c r="BC123" s="65"/>
      <c r="BD123" s="82"/>
      <c r="BE123" s="65"/>
      <c r="BF123" s="65"/>
      <c r="BG123" s="65"/>
      <c r="BH123" s="65"/>
      <c r="BI123" s="66"/>
      <c r="BJ123" s="66"/>
      <c r="BK123" s="66"/>
      <c r="BL123" s="66"/>
      <c r="BM123" s="66"/>
      <c r="BN123" s="66"/>
      <c r="BO123" s="66"/>
      <c r="BP123" s="66"/>
      <c r="BQ123" s="66"/>
      <c r="BR123" s="66"/>
      <c r="BS123" s="66"/>
      <c r="BT123" s="66"/>
      <c r="BU123" s="66"/>
    </row>
    <row r="124" spans="1:73" ht="108">
      <c r="A124" s="74">
        <v>18</v>
      </c>
      <c r="B124" s="71" t="s">
        <v>39</v>
      </c>
      <c r="C124" s="73" t="s">
        <v>139</v>
      </c>
      <c r="D124" s="51" t="s">
        <v>29</v>
      </c>
      <c r="E124" s="52" t="s">
        <v>30</v>
      </c>
      <c r="F124" s="71" t="s">
        <v>618</v>
      </c>
      <c r="G124" s="71" t="s">
        <v>619</v>
      </c>
      <c r="H124" s="117" t="s">
        <v>620</v>
      </c>
      <c r="I124" s="73" t="s">
        <v>621</v>
      </c>
      <c r="J124" s="73" t="s">
        <v>236</v>
      </c>
      <c r="K124" s="71" t="s">
        <v>622</v>
      </c>
      <c r="L124" s="74" t="s">
        <v>20</v>
      </c>
      <c r="M124" s="73" t="s">
        <v>35</v>
      </c>
      <c r="N124" s="54">
        <f>VLOOKUP(L124,'MATRIZ CALIFICACIÓN'!$B$10:$C$24,2,FALSE)</f>
        <v>1</v>
      </c>
      <c r="O124" s="55">
        <f>HLOOKUP(M124,'MATRIZ CALIFICACIÓN'!$D$8:$H$9,2,FALSE)</f>
        <v>3</v>
      </c>
      <c r="P124" s="50">
        <f t="shared" si="0"/>
        <v>13</v>
      </c>
      <c r="Q124" s="50" t="str">
        <f>VLOOKUP(P124,'MATRIZ CALIFICACIÓN'!$D$58:$E$82,2,FALSE)</f>
        <v>BAJA</v>
      </c>
      <c r="R124" s="56" t="str">
        <f>VLOOKUP(Q124,'MATRIZ CALIFICACIÓN'!$G$59:$I$62,2,FALSE)</f>
        <v>* Asumir el riesgo</v>
      </c>
      <c r="S124" s="74" t="s">
        <v>5</v>
      </c>
      <c r="T124" s="51">
        <f t="shared" si="229"/>
        <v>20</v>
      </c>
      <c r="U124" s="73" t="s">
        <v>623</v>
      </c>
      <c r="V124" s="74" t="s">
        <v>5</v>
      </c>
      <c r="W124" s="53">
        <f t="shared" si="110"/>
        <v>20</v>
      </c>
      <c r="X124" s="74" t="s">
        <v>5</v>
      </c>
      <c r="Y124" s="53">
        <f t="shared" si="111"/>
        <v>20</v>
      </c>
      <c r="Z124" s="74" t="s">
        <v>5</v>
      </c>
      <c r="AA124" s="53">
        <f t="shared" si="112"/>
        <v>40</v>
      </c>
      <c r="AB124" s="53" t="s">
        <v>12</v>
      </c>
      <c r="AC124" s="75">
        <f t="shared" si="5"/>
        <v>0</v>
      </c>
      <c r="AD124" s="58">
        <f t="shared" si="6"/>
        <v>100</v>
      </c>
      <c r="AE124" s="51">
        <f t="shared" ref="AE124:AF124" si="237">IF(SUM(AC124),AVERAGEIF(AC124,"&gt;0",AC124),1)</f>
        <v>1</v>
      </c>
      <c r="AF124" s="51">
        <f t="shared" si="237"/>
        <v>100</v>
      </c>
      <c r="AG124" s="51">
        <f t="shared" ref="AG124:AH124" si="238">IF(AND(AE124&gt;=0,AE124&lt;=50),0,IF(AND(AE124&gt;50,AE124&lt;76),1,2))</f>
        <v>0</v>
      </c>
      <c r="AH124" s="51">
        <f t="shared" si="238"/>
        <v>2</v>
      </c>
      <c r="AI124" s="59">
        <f t="shared" ref="AI124:AJ124" si="239">IF(AG124&lt;N124,N124-AG124,N124)</f>
        <v>1</v>
      </c>
      <c r="AJ124" s="56">
        <f t="shared" si="239"/>
        <v>1</v>
      </c>
      <c r="AK124" s="51">
        <f t="shared" si="233"/>
        <v>11</v>
      </c>
      <c r="AL124" s="76" t="s">
        <v>1338</v>
      </c>
      <c r="AM124" s="76" t="s">
        <v>1338</v>
      </c>
      <c r="AN124" s="50" t="s">
        <v>1338</v>
      </c>
      <c r="AO124" s="51" t="s">
        <v>1338</v>
      </c>
      <c r="AP124" s="71" t="s">
        <v>624</v>
      </c>
      <c r="AQ124" s="77" t="s">
        <v>136</v>
      </c>
      <c r="AR124" s="77" t="s">
        <v>127</v>
      </c>
      <c r="AS124" s="74" t="s">
        <v>147</v>
      </c>
      <c r="AT124" s="78">
        <v>42486</v>
      </c>
      <c r="AU124" s="79" t="s">
        <v>625</v>
      </c>
      <c r="AV124" s="69"/>
      <c r="AW124" s="120">
        <v>42501</v>
      </c>
      <c r="AX124" s="202" t="s">
        <v>1340</v>
      </c>
      <c r="AY124" s="81"/>
      <c r="AZ124" s="65"/>
      <c r="BA124" s="65"/>
      <c r="BB124" s="65"/>
      <c r="BC124" s="65"/>
      <c r="BD124" s="82"/>
      <c r="BE124" s="65"/>
      <c r="BF124" s="65"/>
      <c r="BG124" s="65"/>
      <c r="BH124" s="65"/>
      <c r="BI124" s="66"/>
      <c r="BJ124" s="66"/>
      <c r="BK124" s="66"/>
      <c r="BL124" s="66"/>
      <c r="BM124" s="66"/>
      <c r="BN124" s="66"/>
      <c r="BO124" s="66"/>
      <c r="BP124" s="66"/>
      <c r="BQ124" s="66"/>
      <c r="BR124" s="66"/>
      <c r="BS124" s="66"/>
      <c r="BT124" s="66"/>
      <c r="BU124" s="66"/>
    </row>
    <row r="125" spans="1:73" ht="108">
      <c r="A125" s="74">
        <v>19</v>
      </c>
      <c r="B125" s="71" t="s">
        <v>39</v>
      </c>
      <c r="C125" s="77" t="s">
        <v>249</v>
      </c>
      <c r="D125" s="51" t="s">
        <v>36</v>
      </c>
      <c r="E125" s="52" t="s">
        <v>30</v>
      </c>
      <c r="F125" s="70" t="s">
        <v>232</v>
      </c>
      <c r="G125" s="71" t="s">
        <v>233</v>
      </c>
      <c r="H125" s="72" t="s">
        <v>234</v>
      </c>
      <c r="I125" s="73" t="s">
        <v>235</v>
      </c>
      <c r="J125" s="73" t="s">
        <v>236</v>
      </c>
      <c r="K125" s="71" t="s">
        <v>237</v>
      </c>
      <c r="L125" s="74" t="s">
        <v>27</v>
      </c>
      <c r="M125" s="73" t="s">
        <v>35</v>
      </c>
      <c r="N125" s="54">
        <f>VLOOKUP(L125,'MATRIZ CALIFICACIÓN'!$B$10:$C$24,2,FALSE)</f>
        <v>2</v>
      </c>
      <c r="O125" s="55">
        <f>HLOOKUP(M125,'MATRIZ CALIFICACIÓN'!$D$8:$H$9,2,FALSE)</f>
        <v>3</v>
      </c>
      <c r="P125" s="50">
        <f t="shared" si="0"/>
        <v>23</v>
      </c>
      <c r="Q125" s="50" t="str">
        <f>VLOOKUP(P125,'MATRIZ CALIFICACIÓN'!$D$58:$E$82,2,FALSE)</f>
        <v>MODERADA</v>
      </c>
      <c r="R125" s="56" t="str">
        <f>VLOOKUP(Q125,'MATRIZ CALIFICACIÓN'!$G$59:$I$62,2,FALSE)</f>
        <v>* Asumir el riesgo
* Reducir el riesgo</v>
      </c>
      <c r="S125" s="74" t="s">
        <v>5</v>
      </c>
      <c r="T125" s="51">
        <f t="shared" si="229"/>
        <v>20</v>
      </c>
      <c r="U125" s="77" t="s">
        <v>238</v>
      </c>
      <c r="V125" s="74" t="s">
        <v>5</v>
      </c>
      <c r="W125" s="53">
        <f t="shared" si="110"/>
        <v>20</v>
      </c>
      <c r="X125" s="74" t="s">
        <v>5</v>
      </c>
      <c r="Y125" s="53">
        <f t="shared" si="111"/>
        <v>20</v>
      </c>
      <c r="Z125" s="74" t="s">
        <v>5</v>
      </c>
      <c r="AA125" s="53">
        <f t="shared" si="112"/>
        <v>40</v>
      </c>
      <c r="AB125" s="53" t="s">
        <v>11</v>
      </c>
      <c r="AC125" s="57">
        <f t="shared" si="5"/>
        <v>100</v>
      </c>
      <c r="AD125" s="58">
        <f t="shared" si="6"/>
        <v>0</v>
      </c>
      <c r="AE125" s="51">
        <f t="shared" ref="AE125:AF125" si="240">IF(SUM(AC125),AVERAGEIF(AC125,"&gt;0",AC125),1)</f>
        <v>100</v>
      </c>
      <c r="AF125" s="51">
        <f t="shared" si="240"/>
        <v>1</v>
      </c>
      <c r="AG125" s="51">
        <f t="shared" ref="AG125:AH125" si="241">IF(AND(AE125&gt;=0,AE125&lt;=50),0,IF(AND(AE125&gt;50,AE125&lt;76),1,2))</f>
        <v>2</v>
      </c>
      <c r="AH125" s="51">
        <f t="shared" si="241"/>
        <v>0</v>
      </c>
      <c r="AI125" s="59">
        <f t="shared" ref="AI125:AJ125" si="242">IF(AG125&lt;N125,N125-AG125,N125)</f>
        <v>2</v>
      </c>
      <c r="AJ125" s="56">
        <f t="shared" si="242"/>
        <v>3</v>
      </c>
      <c r="AK125" s="51">
        <f t="shared" ref="AK125:AK129" si="243">VALUE(CONCATENATE(AI74:AI125,AJ125))</f>
        <v>23</v>
      </c>
      <c r="AL125" s="76" t="s">
        <v>1338</v>
      </c>
      <c r="AM125" s="76" t="s">
        <v>1338</v>
      </c>
      <c r="AN125" s="50" t="s">
        <v>1338</v>
      </c>
      <c r="AO125" s="51" t="s">
        <v>1338</v>
      </c>
      <c r="AP125" s="71" t="s">
        <v>239</v>
      </c>
      <c r="AQ125" s="77" t="s">
        <v>626</v>
      </c>
      <c r="AR125" s="77" t="s">
        <v>127</v>
      </c>
      <c r="AS125" s="74" t="s">
        <v>147</v>
      </c>
      <c r="AT125" s="78">
        <v>42481</v>
      </c>
      <c r="AU125" s="68" t="s">
        <v>627</v>
      </c>
      <c r="AV125" s="80">
        <v>0.25</v>
      </c>
      <c r="AW125" s="120">
        <v>42501</v>
      </c>
      <c r="AX125" s="217" t="s">
        <v>1339</v>
      </c>
      <c r="AY125" s="81"/>
      <c r="AZ125" s="65"/>
      <c r="BA125" s="65"/>
      <c r="BB125" s="65"/>
      <c r="BC125" s="65"/>
      <c r="BD125" s="82"/>
      <c r="BE125" s="65"/>
      <c r="BF125" s="65"/>
      <c r="BG125" s="65"/>
      <c r="BH125" s="65"/>
      <c r="BI125" s="66"/>
      <c r="BJ125" s="66"/>
      <c r="BK125" s="66"/>
      <c r="BL125" s="66"/>
      <c r="BM125" s="66"/>
      <c r="BN125" s="66"/>
      <c r="BO125" s="66"/>
      <c r="BP125" s="66"/>
      <c r="BQ125" s="66"/>
      <c r="BR125" s="66"/>
      <c r="BS125" s="66"/>
      <c r="BT125" s="66"/>
      <c r="BU125" s="66"/>
    </row>
    <row r="126" spans="1:73" ht="95.25" customHeight="1">
      <c r="A126" s="91">
        <v>20</v>
      </c>
      <c r="B126" s="71" t="s">
        <v>39</v>
      </c>
      <c r="C126" s="51" t="s">
        <v>40</v>
      </c>
      <c r="D126" s="51" t="s">
        <v>29</v>
      </c>
      <c r="E126" s="52" t="s">
        <v>30</v>
      </c>
      <c r="F126" s="70" t="s">
        <v>628</v>
      </c>
      <c r="G126" s="71" t="s">
        <v>629</v>
      </c>
      <c r="H126" s="72" t="s">
        <v>630</v>
      </c>
      <c r="I126" s="73" t="s">
        <v>631</v>
      </c>
      <c r="J126" s="73" t="s">
        <v>143</v>
      </c>
      <c r="K126" s="71" t="s">
        <v>632</v>
      </c>
      <c r="L126" s="74" t="s">
        <v>34</v>
      </c>
      <c r="M126" s="73" t="s">
        <v>35</v>
      </c>
      <c r="N126" s="54">
        <f>VLOOKUP(L126,'MATRIZ CALIFICACIÓN'!$B$10:$C$24,2,FALSE)</f>
        <v>3</v>
      </c>
      <c r="O126" s="55">
        <f>HLOOKUP(M126,'MATRIZ CALIFICACIÓN'!$D$8:$H$9,2,FALSE)</f>
        <v>3</v>
      </c>
      <c r="P126" s="50">
        <f t="shared" si="0"/>
        <v>33</v>
      </c>
      <c r="Q126" s="55" t="str">
        <f>VLOOKUP(P126,'MATRIZ CALIFICACIÓN'!$D$58:$E$82,2,FALSE)</f>
        <v>ALTA</v>
      </c>
      <c r="R126" s="56" t="str">
        <f>VLOOKUP(Q126,'MATRIZ CALIFICACIÓN'!$G$59:$I$62,2,FALSE)</f>
        <v>* Reducir el riesgo
* Evitar el riesgo
* Compartir o transferir el riesgo</v>
      </c>
      <c r="S126" s="74" t="s">
        <v>5</v>
      </c>
      <c r="T126" s="51">
        <f t="shared" si="229"/>
        <v>20</v>
      </c>
      <c r="U126" s="71" t="s">
        <v>633</v>
      </c>
      <c r="V126" s="74" t="s">
        <v>5</v>
      </c>
      <c r="W126" s="53">
        <f t="shared" si="110"/>
        <v>20</v>
      </c>
      <c r="X126" s="74" t="s">
        <v>5</v>
      </c>
      <c r="Y126" s="53">
        <f t="shared" si="111"/>
        <v>20</v>
      </c>
      <c r="Z126" s="74" t="s">
        <v>5</v>
      </c>
      <c r="AA126" s="53">
        <f t="shared" si="112"/>
        <v>40</v>
      </c>
      <c r="AB126" s="53" t="s">
        <v>11</v>
      </c>
      <c r="AC126" s="57">
        <f t="shared" si="5"/>
        <v>100</v>
      </c>
      <c r="AD126" s="58">
        <f t="shared" si="6"/>
        <v>0</v>
      </c>
      <c r="AE126" s="51">
        <f t="shared" ref="AE126:AF126" si="244">IF(SUM(AC126),AVERAGEIF(AC126,"&gt;0",AC126),1)</f>
        <v>100</v>
      </c>
      <c r="AF126" s="51">
        <f t="shared" si="244"/>
        <v>1</v>
      </c>
      <c r="AG126" s="51">
        <f t="shared" ref="AG126:AH126" si="245">IF(AND(AE126&gt;=0,AE126&lt;=50),0,IF(AND(AE126&gt;50,AE126&lt;76),1,2))</f>
        <v>2</v>
      </c>
      <c r="AH126" s="51">
        <f t="shared" si="245"/>
        <v>0</v>
      </c>
      <c r="AI126" s="59">
        <f t="shared" ref="AI126:AJ126" si="246">IF(AG126&lt;N126,N126-AG126,N126)</f>
        <v>1</v>
      </c>
      <c r="AJ126" s="56">
        <f t="shared" si="246"/>
        <v>3</v>
      </c>
      <c r="AK126" s="51">
        <f t="shared" si="243"/>
        <v>13</v>
      </c>
      <c r="AL126" s="76" t="s">
        <v>1338</v>
      </c>
      <c r="AM126" s="76" t="s">
        <v>1338</v>
      </c>
      <c r="AN126" s="50" t="s">
        <v>1338</v>
      </c>
      <c r="AO126" s="51" t="s">
        <v>1338</v>
      </c>
      <c r="AP126" s="71" t="s">
        <v>634</v>
      </c>
      <c r="AQ126" s="77" t="s">
        <v>136</v>
      </c>
      <c r="AR126" s="77" t="s">
        <v>127</v>
      </c>
      <c r="AS126" s="74" t="s">
        <v>147</v>
      </c>
      <c r="AT126" s="78">
        <v>42480</v>
      </c>
      <c r="AU126" s="194" t="s">
        <v>635</v>
      </c>
      <c r="AV126" s="211">
        <v>0.2</v>
      </c>
      <c r="AW126" s="120">
        <v>42501</v>
      </c>
      <c r="AX126" s="218" t="s">
        <v>1344</v>
      </c>
      <c r="AY126" s="81"/>
      <c r="AZ126" s="65"/>
      <c r="BA126" s="65"/>
      <c r="BB126" s="65"/>
      <c r="BC126" s="65"/>
      <c r="BD126" s="82"/>
      <c r="BE126" s="65"/>
      <c r="BF126" s="65"/>
      <c r="BG126" s="65"/>
      <c r="BH126" s="65"/>
      <c r="BI126" s="66"/>
      <c r="BJ126" s="66"/>
      <c r="BK126" s="66"/>
      <c r="BL126" s="66"/>
      <c r="BM126" s="66"/>
      <c r="BN126" s="66"/>
      <c r="BO126" s="66"/>
      <c r="BP126" s="66"/>
      <c r="BQ126" s="66"/>
      <c r="BR126" s="66"/>
      <c r="BS126" s="66"/>
      <c r="BT126" s="66"/>
      <c r="BU126" s="66"/>
    </row>
    <row r="127" spans="1:73" ht="148.5">
      <c r="A127" s="74">
        <v>21</v>
      </c>
      <c r="B127" s="71" t="s">
        <v>39</v>
      </c>
      <c r="C127" s="70" t="s">
        <v>139</v>
      </c>
      <c r="D127" s="51" t="s">
        <v>36</v>
      </c>
      <c r="E127" s="52" t="s">
        <v>30</v>
      </c>
      <c r="F127" s="70" t="s">
        <v>355</v>
      </c>
      <c r="G127" s="71" t="s">
        <v>356</v>
      </c>
      <c r="H127" s="72" t="s">
        <v>357</v>
      </c>
      <c r="I127" s="73" t="s">
        <v>358</v>
      </c>
      <c r="J127" s="73" t="s">
        <v>236</v>
      </c>
      <c r="K127" s="71" t="s">
        <v>237</v>
      </c>
      <c r="L127" s="74" t="s">
        <v>20</v>
      </c>
      <c r="M127" s="73" t="s">
        <v>28</v>
      </c>
      <c r="N127" s="54">
        <f>VLOOKUP(L127,'MATRIZ CALIFICACIÓN'!$B$10:$C$24,2,FALSE)</f>
        <v>1</v>
      </c>
      <c r="O127" s="55">
        <f>HLOOKUP(M127,'MATRIZ CALIFICACIÓN'!$D$8:$H$9,2,FALSE)</f>
        <v>2</v>
      </c>
      <c r="P127" s="50">
        <f t="shared" si="0"/>
        <v>12</v>
      </c>
      <c r="Q127" s="50" t="str">
        <f>VLOOKUP(P127,'MATRIZ CALIFICACIÓN'!$D$58:$E$82,2,FALSE)</f>
        <v>BAJA</v>
      </c>
      <c r="R127" s="56" t="str">
        <f>VLOOKUP(Q127,'MATRIZ CALIFICACIÓN'!$G$59:$I$62,2,FALSE)</f>
        <v>* Asumir el riesgo</v>
      </c>
      <c r="S127" s="74" t="s">
        <v>5</v>
      </c>
      <c r="T127" s="51">
        <f t="shared" si="229"/>
        <v>20</v>
      </c>
      <c r="U127" s="74" t="s">
        <v>359</v>
      </c>
      <c r="V127" s="74" t="s">
        <v>5</v>
      </c>
      <c r="W127" s="53">
        <f t="shared" si="110"/>
        <v>20</v>
      </c>
      <c r="X127" s="74" t="s">
        <v>5</v>
      </c>
      <c r="Y127" s="53">
        <f t="shared" si="111"/>
        <v>20</v>
      </c>
      <c r="Z127" s="74" t="s">
        <v>5</v>
      </c>
      <c r="AA127" s="53">
        <f t="shared" si="112"/>
        <v>40</v>
      </c>
      <c r="AB127" s="53" t="s">
        <v>11</v>
      </c>
      <c r="AC127" s="57">
        <f t="shared" si="5"/>
        <v>100</v>
      </c>
      <c r="AD127" s="58">
        <f t="shared" si="6"/>
        <v>0</v>
      </c>
      <c r="AE127" s="51">
        <f t="shared" ref="AE127:AF127" si="247">IF(SUM(AC127),AVERAGEIF(AC127,"&gt;0",AC127),1)</f>
        <v>100</v>
      </c>
      <c r="AF127" s="51">
        <f t="shared" si="247"/>
        <v>1</v>
      </c>
      <c r="AG127" s="51">
        <f t="shared" ref="AG127:AH127" si="248">IF(AND(AE127&gt;=0,AE127&lt;=50),0,IF(AND(AE127&gt;50,AE127&lt;76),1,2))</f>
        <v>2</v>
      </c>
      <c r="AH127" s="51">
        <f t="shared" si="248"/>
        <v>0</v>
      </c>
      <c r="AI127" s="59">
        <f t="shared" ref="AI127:AJ127" si="249">IF(AG127&lt;N127,N127-AG127,N127)</f>
        <v>1</v>
      </c>
      <c r="AJ127" s="56">
        <f t="shared" si="249"/>
        <v>2</v>
      </c>
      <c r="AK127" s="51">
        <f t="shared" si="243"/>
        <v>12</v>
      </c>
      <c r="AL127" s="76" t="s">
        <v>1338</v>
      </c>
      <c r="AM127" s="76" t="s">
        <v>1338</v>
      </c>
      <c r="AN127" s="50" t="s">
        <v>1338</v>
      </c>
      <c r="AO127" s="51" t="s">
        <v>1338</v>
      </c>
      <c r="AP127" s="73" t="s">
        <v>636</v>
      </c>
      <c r="AQ127" s="77" t="s">
        <v>136</v>
      </c>
      <c r="AR127" s="77" t="s">
        <v>127</v>
      </c>
      <c r="AS127" s="74" t="s">
        <v>147</v>
      </c>
      <c r="AT127" s="78">
        <v>42481</v>
      </c>
      <c r="AU127" s="194" t="s">
        <v>637</v>
      </c>
      <c r="AV127" s="211">
        <v>0.09</v>
      </c>
      <c r="AW127" s="120">
        <v>42501</v>
      </c>
      <c r="AX127" s="218" t="s">
        <v>1344</v>
      </c>
      <c r="AY127" s="81"/>
      <c r="AZ127" s="65"/>
      <c r="BA127" s="65"/>
      <c r="BB127" s="65"/>
      <c r="BC127" s="65"/>
      <c r="BD127" s="82"/>
      <c r="BE127" s="65"/>
      <c r="BF127" s="65"/>
      <c r="BG127" s="65"/>
      <c r="BH127" s="65"/>
      <c r="BI127" s="66"/>
      <c r="BJ127" s="66"/>
      <c r="BK127" s="66"/>
      <c r="BL127" s="66"/>
      <c r="BM127" s="66"/>
      <c r="BN127" s="66"/>
      <c r="BO127" s="66"/>
      <c r="BP127" s="66"/>
      <c r="BQ127" s="66"/>
      <c r="BR127" s="66"/>
      <c r="BS127" s="66"/>
      <c r="BT127" s="66"/>
      <c r="BU127" s="66"/>
    </row>
    <row r="128" spans="1:73" ht="95.25" customHeight="1">
      <c r="A128" s="74">
        <v>22</v>
      </c>
      <c r="B128" s="71" t="s">
        <v>39</v>
      </c>
      <c r="C128" s="51" t="s">
        <v>40</v>
      </c>
      <c r="D128" s="51" t="s">
        <v>22</v>
      </c>
      <c r="E128" s="52" t="s">
        <v>30</v>
      </c>
      <c r="F128" s="51" t="s">
        <v>638</v>
      </c>
      <c r="G128" s="118" t="s">
        <v>639</v>
      </c>
      <c r="H128" s="72" t="s">
        <v>640</v>
      </c>
      <c r="I128" s="51" t="s">
        <v>604</v>
      </c>
      <c r="J128" s="73" t="s">
        <v>641</v>
      </c>
      <c r="K128" s="71" t="s">
        <v>605</v>
      </c>
      <c r="L128" s="74" t="s">
        <v>41</v>
      </c>
      <c r="M128" s="73" t="s">
        <v>28</v>
      </c>
      <c r="N128" s="54">
        <f>VLOOKUP(L128,'MATRIZ CALIFICACIÓN'!$B$10:$C$24,2,FALSE)</f>
        <v>4</v>
      </c>
      <c r="O128" s="55">
        <f>HLOOKUP(M128,'MATRIZ CALIFICACIÓN'!$D$8:$H$9,2,FALSE)</f>
        <v>2</v>
      </c>
      <c r="P128" s="50">
        <f t="shared" si="0"/>
        <v>42</v>
      </c>
      <c r="Q128" s="55" t="str">
        <f>VLOOKUP(P128,'MATRIZ CALIFICACIÓN'!$D$58:$E$82,2,FALSE)</f>
        <v>ALTA</v>
      </c>
      <c r="R128" s="56" t="str">
        <f>VLOOKUP(Q128,'MATRIZ CALIFICACIÓN'!$G$59:$I$62,2,FALSE)</f>
        <v>* Reducir el riesgo
* Evitar el riesgo
* Compartir o transferir el riesgo</v>
      </c>
      <c r="S128" s="74" t="s">
        <v>5</v>
      </c>
      <c r="T128" s="51">
        <f t="shared" si="229"/>
        <v>20</v>
      </c>
      <c r="U128" s="53" t="s">
        <v>642</v>
      </c>
      <c r="V128" s="74" t="s">
        <v>5</v>
      </c>
      <c r="W128" s="53">
        <f t="shared" si="110"/>
        <v>20</v>
      </c>
      <c r="X128" s="74" t="s">
        <v>13</v>
      </c>
      <c r="Y128" s="53">
        <f t="shared" si="111"/>
        <v>0</v>
      </c>
      <c r="Z128" s="74" t="s">
        <v>5</v>
      </c>
      <c r="AA128" s="53">
        <f t="shared" si="112"/>
        <v>40</v>
      </c>
      <c r="AB128" s="53" t="s">
        <v>11</v>
      </c>
      <c r="AC128" s="57">
        <f t="shared" si="5"/>
        <v>80</v>
      </c>
      <c r="AD128" s="58">
        <f t="shared" si="6"/>
        <v>0</v>
      </c>
      <c r="AE128" s="51">
        <f t="shared" ref="AE128:AF128" si="250">IF(SUM(AC128),AVERAGEIF(AC128,"&gt;0",AC128),1)</f>
        <v>80</v>
      </c>
      <c r="AF128" s="51">
        <f t="shared" si="250"/>
        <v>1</v>
      </c>
      <c r="AG128" s="51">
        <f t="shared" ref="AG128:AH128" si="251">IF(AND(AE128&gt;=0,AE128&lt;=50),0,IF(AND(AE128&gt;50,AE128&lt;76),1,2))</f>
        <v>2</v>
      </c>
      <c r="AH128" s="51">
        <f t="shared" si="251"/>
        <v>0</v>
      </c>
      <c r="AI128" s="59">
        <f t="shared" ref="AI128:AJ128" si="252">IF(AG128&lt;N128,N128-AG128,N128)</f>
        <v>2</v>
      </c>
      <c r="AJ128" s="56">
        <f t="shared" si="252"/>
        <v>2</v>
      </c>
      <c r="AK128" s="51">
        <f t="shared" si="243"/>
        <v>22</v>
      </c>
      <c r="AL128" s="76" t="s">
        <v>1338</v>
      </c>
      <c r="AM128" s="76" t="s">
        <v>1338</v>
      </c>
      <c r="AN128" s="50" t="s">
        <v>1338</v>
      </c>
      <c r="AO128" s="51" t="s">
        <v>1338</v>
      </c>
      <c r="AP128" s="53" t="s">
        <v>643</v>
      </c>
      <c r="AQ128" s="77" t="s">
        <v>136</v>
      </c>
      <c r="AR128" s="77" t="s">
        <v>127</v>
      </c>
      <c r="AS128" s="74" t="s">
        <v>147</v>
      </c>
      <c r="AT128" s="78">
        <v>42481</v>
      </c>
      <c r="AU128" s="195" t="s">
        <v>644</v>
      </c>
      <c r="AV128" s="210" t="s">
        <v>645</v>
      </c>
      <c r="AW128" s="120">
        <v>42501</v>
      </c>
      <c r="AX128" s="218" t="s">
        <v>1344</v>
      </c>
      <c r="AY128" s="81"/>
      <c r="AZ128" s="65"/>
      <c r="BA128" s="65"/>
      <c r="BB128" s="65"/>
      <c r="BC128" s="65"/>
      <c r="BD128" s="82"/>
      <c r="BE128" s="65"/>
      <c r="BF128" s="65"/>
      <c r="BG128" s="65"/>
      <c r="BH128" s="65"/>
      <c r="BI128" s="66"/>
      <c r="BJ128" s="66"/>
      <c r="BK128" s="66"/>
      <c r="BL128" s="66"/>
      <c r="BM128" s="66"/>
      <c r="BN128" s="66"/>
      <c r="BO128" s="66"/>
      <c r="BP128" s="66"/>
      <c r="BQ128" s="66"/>
      <c r="BR128" s="66"/>
      <c r="BS128" s="66"/>
      <c r="BT128" s="66"/>
      <c r="BU128" s="66"/>
    </row>
    <row r="129" spans="1:73" ht="95.25" customHeight="1">
      <c r="A129" s="50">
        <v>23</v>
      </c>
      <c r="B129" s="51" t="s">
        <v>54</v>
      </c>
      <c r="C129" s="51" t="s">
        <v>55</v>
      </c>
      <c r="D129" s="51" t="s">
        <v>29</v>
      </c>
      <c r="E129" s="52" t="s">
        <v>23</v>
      </c>
      <c r="F129" s="73" t="s">
        <v>646</v>
      </c>
      <c r="G129" s="119" t="s">
        <v>647</v>
      </c>
      <c r="H129" s="51" t="s">
        <v>648</v>
      </c>
      <c r="I129" s="51" t="s">
        <v>649</v>
      </c>
      <c r="J129" s="51" t="s">
        <v>44</v>
      </c>
      <c r="K129" s="53" t="s">
        <v>650</v>
      </c>
      <c r="L129" s="74" t="s">
        <v>34</v>
      </c>
      <c r="M129" s="73" t="s">
        <v>35</v>
      </c>
      <c r="N129" s="54">
        <f>VLOOKUP(L129,'MATRIZ CALIFICACIÓN'!$B$10:$C$24,2,FALSE)</f>
        <v>3</v>
      </c>
      <c r="O129" s="55">
        <f>HLOOKUP(M129,'MATRIZ CALIFICACIÓN'!$D$8:$H$9,2,FALSE)</f>
        <v>3</v>
      </c>
      <c r="P129" s="50">
        <f t="shared" si="0"/>
        <v>33</v>
      </c>
      <c r="Q129" s="55" t="str">
        <f>VLOOKUP(P129,'MATRIZ CALIFICACIÓN'!$D$58:$E$82,2,FALSE)</f>
        <v>ALTA</v>
      </c>
      <c r="R129" s="56" t="str">
        <f>VLOOKUP(Q129,'MATRIZ CALIFICACIÓN'!$G$59:$I$62,2,FALSE)</f>
        <v>* Reducir el riesgo
* Evitar el riesgo
* Compartir o transferir el riesgo</v>
      </c>
      <c r="S129" s="74" t="s">
        <v>5</v>
      </c>
      <c r="T129" s="51"/>
      <c r="U129" s="101" t="s">
        <v>651</v>
      </c>
      <c r="V129" s="74" t="s">
        <v>5</v>
      </c>
      <c r="W129" s="53">
        <f t="shared" si="110"/>
        <v>20</v>
      </c>
      <c r="X129" s="74" t="s">
        <v>13</v>
      </c>
      <c r="Y129" s="53">
        <f t="shared" si="111"/>
        <v>0</v>
      </c>
      <c r="Z129" s="74" t="s">
        <v>5</v>
      </c>
      <c r="AA129" s="53">
        <f t="shared" si="112"/>
        <v>40</v>
      </c>
      <c r="AB129" s="53" t="s">
        <v>11</v>
      </c>
      <c r="AC129" s="57">
        <f t="shared" si="5"/>
        <v>60</v>
      </c>
      <c r="AD129" s="58">
        <f t="shared" si="6"/>
        <v>0</v>
      </c>
      <c r="AE129" s="51">
        <f t="shared" ref="AE129:AF129" si="253">IF(SUM(AC129),AVERAGEIF(AC129,"&gt;0",AC129),1)</f>
        <v>60</v>
      </c>
      <c r="AF129" s="51">
        <f t="shared" si="253"/>
        <v>1</v>
      </c>
      <c r="AG129" s="51">
        <f t="shared" ref="AG129:AH129" si="254">IF(AND(AE129&gt;=0,AE129&lt;=50),0,IF(AND(AE129&gt;50,AE129&lt;76),1,2))</f>
        <v>1</v>
      </c>
      <c r="AH129" s="51">
        <f t="shared" si="254"/>
        <v>0</v>
      </c>
      <c r="AI129" s="59">
        <f t="shared" ref="AI129:AJ129" si="255">IF(AG129&lt;N129,N129-AG129,N129)</f>
        <v>2</v>
      </c>
      <c r="AJ129" s="56">
        <f t="shared" si="255"/>
        <v>3</v>
      </c>
      <c r="AK129" s="51">
        <f t="shared" si="243"/>
        <v>23</v>
      </c>
      <c r="AL129" s="76" t="s">
        <v>1338</v>
      </c>
      <c r="AM129" s="76" t="s">
        <v>1338</v>
      </c>
      <c r="AN129" s="50" t="s">
        <v>1338</v>
      </c>
      <c r="AO129" s="51" t="s">
        <v>1338</v>
      </c>
      <c r="AP129" s="101" t="s">
        <v>652</v>
      </c>
      <c r="AQ129" s="77" t="s">
        <v>136</v>
      </c>
      <c r="AR129" s="77" t="s">
        <v>127</v>
      </c>
      <c r="AS129" s="74" t="s">
        <v>147</v>
      </c>
      <c r="AT129" s="120">
        <v>42478</v>
      </c>
      <c r="AU129" s="79" t="s">
        <v>653</v>
      </c>
      <c r="AV129" s="80">
        <v>0.33</v>
      </c>
      <c r="AW129" s="120">
        <v>42501</v>
      </c>
      <c r="AX129" s="202" t="s">
        <v>1340</v>
      </c>
      <c r="AY129" s="81"/>
      <c r="AZ129" s="65"/>
      <c r="BA129" s="65"/>
      <c r="BB129" s="65"/>
      <c r="BC129" s="65"/>
      <c r="BD129" s="82"/>
      <c r="BE129" s="65"/>
      <c r="BF129" s="65"/>
      <c r="BG129" s="65"/>
      <c r="BH129" s="65"/>
      <c r="BI129" s="66"/>
      <c r="BJ129" s="66"/>
      <c r="BK129" s="66"/>
      <c r="BL129" s="66"/>
      <c r="BM129" s="66"/>
      <c r="BN129" s="66"/>
      <c r="BO129" s="66"/>
      <c r="BP129" s="66"/>
      <c r="BQ129" s="66"/>
      <c r="BR129" s="66"/>
      <c r="BS129" s="66"/>
      <c r="BT129" s="66"/>
      <c r="BU129" s="66"/>
    </row>
    <row r="130" spans="1:73" ht="121.5">
      <c r="A130" s="74">
        <v>24</v>
      </c>
      <c r="B130" s="71" t="s">
        <v>39</v>
      </c>
      <c r="C130" s="73" t="s">
        <v>654</v>
      </c>
      <c r="D130" s="51" t="s">
        <v>43</v>
      </c>
      <c r="E130" s="52" t="s">
        <v>23</v>
      </c>
      <c r="F130" s="71" t="s">
        <v>655</v>
      </c>
      <c r="G130" s="73" t="s">
        <v>656</v>
      </c>
      <c r="H130" s="72" t="s">
        <v>657</v>
      </c>
      <c r="I130" s="74" t="s">
        <v>658</v>
      </c>
      <c r="J130" s="73" t="s">
        <v>236</v>
      </c>
      <c r="K130" s="71" t="s">
        <v>622</v>
      </c>
      <c r="L130" s="74" t="s">
        <v>20</v>
      </c>
      <c r="M130" s="73" t="s">
        <v>21</v>
      </c>
      <c r="N130" s="54">
        <f>VLOOKUP(L130,'MATRIZ CALIFICACIÓN'!$B$10:$C$24,2,FALSE)</f>
        <v>1</v>
      </c>
      <c r="O130" s="55">
        <f>HLOOKUP(M130,'MATRIZ CALIFICACIÓN'!$D$8:$H$9,2,FALSE)</f>
        <v>1</v>
      </c>
      <c r="P130" s="50">
        <f t="shared" si="0"/>
        <v>11</v>
      </c>
      <c r="Q130" s="50" t="str">
        <f>VLOOKUP(P130,'MATRIZ CALIFICACIÓN'!$D$58:$E$82,2,FALSE)</f>
        <v>BAJA</v>
      </c>
      <c r="R130" s="56" t="str">
        <f>VLOOKUP(Q130,'MATRIZ CALIFICACIÓN'!$G$59:$I$62,2,FALSE)</f>
        <v>* Asumir el riesgo</v>
      </c>
      <c r="S130" s="74" t="s">
        <v>5</v>
      </c>
      <c r="T130" s="51">
        <f t="shared" ref="T130:T144" si="256">IF(S130="","",IF(S130="si",20,0))</f>
        <v>20</v>
      </c>
      <c r="U130" s="71" t="s">
        <v>659</v>
      </c>
      <c r="V130" s="74" t="s">
        <v>5</v>
      </c>
      <c r="W130" s="53">
        <f t="shared" si="110"/>
        <v>20</v>
      </c>
      <c r="X130" s="74" t="s">
        <v>5</v>
      </c>
      <c r="Y130" s="53">
        <f t="shared" si="111"/>
        <v>20</v>
      </c>
      <c r="Z130" s="74" t="s">
        <v>5</v>
      </c>
      <c r="AA130" s="53">
        <f t="shared" si="112"/>
        <v>40</v>
      </c>
      <c r="AB130" s="53" t="s">
        <v>11</v>
      </c>
      <c r="AC130" s="57">
        <f t="shared" si="5"/>
        <v>100</v>
      </c>
      <c r="AD130" s="58">
        <f t="shared" si="6"/>
        <v>0</v>
      </c>
      <c r="AE130" s="51">
        <f t="shared" ref="AE130:AF130" si="257">IF(SUM(AC130),AVERAGEIF(AC130,"&gt;0",AC130),1)</f>
        <v>100</v>
      </c>
      <c r="AF130" s="51">
        <f t="shared" si="257"/>
        <v>1</v>
      </c>
      <c r="AG130" s="51">
        <f t="shared" ref="AG130:AH130" si="258">IF(AND(AE130&gt;=0,AE130&lt;=50),0,IF(AND(AE130&gt;50,AE130&lt;76),1,2))</f>
        <v>2</v>
      </c>
      <c r="AH130" s="51">
        <f t="shared" si="258"/>
        <v>0</v>
      </c>
      <c r="AI130" s="59">
        <f t="shared" ref="AI130:AJ130" si="259">IF(AG130&lt;N130,N130-AG130,N130)</f>
        <v>1</v>
      </c>
      <c r="AJ130" s="56">
        <f t="shared" si="259"/>
        <v>1</v>
      </c>
      <c r="AK130" s="51">
        <f t="shared" ref="AK130:AK132" si="260">VALUE(CONCATENATE(AI74:AI130,AJ130))</f>
        <v>11</v>
      </c>
      <c r="AL130" s="76" t="s">
        <v>1338</v>
      </c>
      <c r="AM130" s="76" t="s">
        <v>1338</v>
      </c>
      <c r="AN130" s="50" t="s">
        <v>1338</v>
      </c>
      <c r="AO130" s="51" t="s">
        <v>1338</v>
      </c>
      <c r="AP130" s="77" t="s">
        <v>660</v>
      </c>
      <c r="AQ130" s="77" t="s">
        <v>136</v>
      </c>
      <c r="AR130" s="77" t="s">
        <v>127</v>
      </c>
      <c r="AS130" s="74" t="s">
        <v>661</v>
      </c>
      <c r="AT130" s="78">
        <v>42482</v>
      </c>
      <c r="AU130" s="201" t="s">
        <v>662</v>
      </c>
      <c r="AV130" s="69" t="s">
        <v>663</v>
      </c>
      <c r="AW130" s="120">
        <v>42501</v>
      </c>
      <c r="AX130" s="217" t="s">
        <v>1339</v>
      </c>
      <c r="AY130" s="81"/>
      <c r="AZ130" s="65"/>
      <c r="BA130" s="65"/>
      <c r="BB130" s="65"/>
      <c r="BC130" s="65"/>
      <c r="BD130" s="82"/>
      <c r="BE130" s="65"/>
      <c r="BF130" s="65"/>
      <c r="BG130" s="65"/>
      <c r="BH130" s="65"/>
      <c r="BI130" s="66"/>
      <c r="BJ130" s="66"/>
      <c r="BK130" s="66"/>
      <c r="BL130" s="66"/>
      <c r="BM130" s="66"/>
      <c r="BN130" s="66"/>
      <c r="BO130" s="66"/>
      <c r="BP130" s="66"/>
      <c r="BQ130" s="66"/>
      <c r="BR130" s="66"/>
      <c r="BS130" s="66"/>
      <c r="BT130" s="66"/>
      <c r="BU130" s="66"/>
    </row>
    <row r="131" spans="1:73" ht="256.5">
      <c r="A131" s="74">
        <v>25</v>
      </c>
      <c r="B131" s="71" t="s">
        <v>585</v>
      </c>
      <c r="C131" s="73" t="s">
        <v>46</v>
      </c>
      <c r="D131" s="51" t="s">
        <v>29</v>
      </c>
      <c r="E131" s="52" t="s">
        <v>30</v>
      </c>
      <c r="F131" s="109" t="s">
        <v>664</v>
      </c>
      <c r="G131" s="71" t="s">
        <v>665</v>
      </c>
      <c r="H131" s="72" t="s">
        <v>666</v>
      </c>
      <c r="I131" s="77" t="s">
        <v>667</v>
      </c>
      <c r="J131" s="73" t="s">
        <v>44</v>
      </c>
      <c r="K131" s="71" t="s">
        <v>622</v>
      </c>
      <c r="L131" s="74" t="s">
        <v>34</v>
      </c>
      <c r="M131" s="73" t="s">
        <v>28</v>
      </c>
      <c r="N131" s="54">
        <f>VLOOKUP(L131,'MATRIZ CALIFICACIÓN'!$B$10:$C$24,2,FALSE)</f>
        <v>3</v>
      </c>
      <c r="O131" s="55">
        <f>HLOOKUP(M131,'MATRIZ CALIFICACIÓN'!$D$8:$H$9,2,FALSE)</f>
        <v>2</v>
      </c>
      <c r="P131" s="50">
        <f t="shared" si="0"/>
        <v>32</v>
      </c>
      <c r="Q131" s="50" t="str">
        <f>VLOOKUP(P131,'MATRIZ CALIFICACIÓN'!$D$58:$E$82,2,FALSE)</f>
        <v>MODERADA</v>
      </c>
      <c r="R131" s="56" t="str">
        <f>VLOOKUP(Q131,'MATRIZ CALIFICACIÓN'!$G$59:$I$62,2,FALSE)</f>
        <v>* Asumir el riesgo
* Reducir el riesgo</v>
      </c>
      <c r="S131" s="74" t="s">
        <v>5</v>
      </c>
      <c r="T131" s="51">
        <f t="shared" si="256"/>
        <v>20</v>
      </c>
      <c r="U131" s="74" t="s">
        <v>668</v>
      </c>
      <c r="V131" s="74" t="s">
        <v>5</v>
      </c>
      <c r="W131" s="53">
        <f t="shared" si="110"/>
        <v>20</v>
      </c>
      <c r="X131" s="74" t="s">
        <v>5</v>
      </c>
      <c r="Y131" s="53">
        <f t="shared" si="111"/>
        <v>20</v>
      </c>
      <c r="Z131" s="74" t="s">
        <v>5</v>
      </c>
      <c r="AA131" s="53">
        <f t="shared" si="112"/>
        <v>40</v>
      </c>
      <c r="AB131" s="53" t="s">
        <v>11</v>
      </c>
      <c r="AC131" s="57">
        <f t="shared" si="5"/>
        <v>100</v>
      </c>
      <c r="AD131" s="58">
        <f t="shared" si="6"/>
        <v>0</v>
      </c>
      <c r="AE131" s="51">
        <f t="shared" ref="AE131:AF131" si="261">IF(SUM(AC131),AVERAGEIF(AC131,"&gt;0",AC131),1)</f>
        <v>100</v>
      </c>
      <c r="AF131" s="51">
        <f t="shared" si="261"/>
        <v>1</v>
      </c>
      <c r="AG131" s="51">
        <f t="shared" ref="AG131:AH131" si="262">IF(AND(AE131&gt;=0,AE131&lt;=50),0,IF(AND(AE131&gt;50,AE131&lt;76),1,2))</f>
        <v>2</v>
      </c>
      <c r="AH131" s="51">
        <f t="shared" si="262"/>
        <v>0</v>
      </c>
      <c r="AI131" s="59">
        <f t="shared" ref="AI131:AJ131" si="263">IF(AG131&lt;N131,N131-AG131,N131)</f>
        <v>1</v>
      </c>
      <c r="AJ131" s="56">
        <f t="shared" si="263"/>
        <v>2</v>
      </c>
      <c r="AK131" s="51">
        <f t="shared" si="260"/>
        <v>12</v>
      </c>
      <c r="AL131" s="76" t="s">
        <v>1338</v>
      </c>
      <c r="AM131" s="76" t="s">
        <v>1338</v>
      </c>
      <c r="AN131" s="50" t="s">
        <v>1338</v>
      </c>
      <c r="AO131" s="51" t="s">
        <v>1338</v>
      </c>
      <c r="AP131" s="71" t="s">
        <v>669</v>
      </c>
      <c r="AQ131" s="77" t="s">
        <v>136</v>
      </c>
      <c r="AR131" s="77" t="s">
        <v>127</v>
      </c>
      <c r="AS131" s="74" t="s">
        <v>661</v>
      </c>
      <c r="AT131" s="139">
        <v>42460</v>
      </c>
      <c r="AU131" s="162" t="s">
        <v>670</v>
      </c>
      <c r="AV131" s="80">
        <v>0</v>
      </c>
      <c r="AW131" s="120">
        <v>42501</v>
      </c>
      <c r="AX131" s="202" t="s">
        <v>1340</v>
      </c>
      <c r="AY131" s="81">
        <v>42582</v>
      </c>
      <c r="AZ131" s="65"/>
      <c r="BA131" s="65"/>
      <c r="BB131" s="65"/>
      <c r="BC131" s="65"/>
      <c r="BD131" s="82">
        <v>42674</v>
      </c>
      <c r="BE131" s="65"/>
      <c r="BF131" s="65"/>
      <c r="BG131" s="65"/>
      <c r="BH131" s="65"/>
      <c r="BI131" s="66"/>
      <c r="BJ131" s="66"/>
      <c r="BK131" s="66"/>
      <c r="BL131" s="66"/>
      <c r="BM131" s="66"/>
      <c r="BN131" s="66"/>
      <c r="BO131" s="66"/>
      <c r="BP131" s="66"/>
      <c r="BQ131" s="66"/>
      <c r="BR131" s="66"/>
      <c r="BS131" s="66"/>
      <c r="BT131" s="66"/>
      <c r="BU131" s="66"/>
    </row>
    <row r="132" spans="1:73" ht="229.5">
      <c r="A132" s="74">
        <v>26</v>
      </c>
      <c r="B132" s="71" t="s">
        <v>671</v>
      </c>
      <c r="C132" s="73" t="s">
        <v>26</v>
      </c>
      <c r="D132" s="51" t="s">
        <v>29</v>
      </c>
      <c r="E132" s="205" t="s">
        <v>30</v>
      </c>
      <c r="F132" s="207" t="s">
        <v>672</v>
      </c>
      <c r="G132" s="144" t="s">
        <v>673</v>
      </c>
      <c r="H132" s="72" t="s">
        <v>674</v>
      </c>
      <c r="I132" s="73" t="s">
        <v>675</v>
      </c>
      <c r="J132" s="73" t="s">
        <v>143</v>
      </c>
      <c r="K132" s="71" t="s">
        <v>622</v>
      </c>
      <c r="L132" s="74" t="s">
        <v>34</v>
      </c>
      <c r="M132" s="73" t="s">
        <v>28</v>
      </c>
      <c r="N132" s="54">
        <f>VLOOKUP(L132,'MATRIZ CALIFICACIÓN'!$B$10:$C$24,2,FALSE)</f>
        <v>3</v>
      </c>
      <c r="O132" s="55">
        <f>HLOOKUP(M132,'MATRIZ CALIFICACIÓN'!$D$8:$H$9,2,FALSE)</f>
        <v>2</v>
      </c>
      <c r="P132" s="50">
        <f t="shared" si="0"/>
        <v>32</v>
      </c>
      <c r="Q132" s="50" t="str">
        <f>VLOOKUP(P132,'MATRIZ CALIFICACIÓN'!$D$58:$E$82,2,FALSE)</f>
        <v>MODERADA</v>
      </c>
      <c r="R132" s="56" t="str">
        <f>VLOOKUP(Q132,'MATRIZ CALIFICACIÓN'!$G$59:$I$62,2,FALSE)</f>
        <v>* Asumir el riesgo
* Reducir el riesgo</v>
      </c>
      <c r="S132" s="74" t="s">
        <v>5</v>
      </c>
      <c r="T132" s="51">
        <f t="shared" si="256"/>
        <v>20</v>
      </c>
      <c r="U132" s="74" t="s">
        <v>676</v>
      </c>
      <c r="V132" s="74" t="s">
        <v>5</v>
      </c>
      <c r="W132" s="53">
        <f t="shared" si="110"/>
        <v>20</v>
      </c>
      <c r="X132" s="74" t="s">
        <v>5</v>
      </c>
      <c r="Y132" s="53">
        <f t="shared" si="111"/>
        <v>20</v>
      </c>
      <c r="Z132" s="74" t="s">
        <v>5</v>
      </c>
      <c r="AA132" s="53">
        <f t="shared" si="112"/>
        <v>40</v>
      </c>
      <c r="AB132" s="53" t="s">
        <v>11</v>
      </c>
      <c r="AC132" s="57">
        <f t="shared" si="5"/>
        <v>100</v>
      </c>
      <c r="AD132" s="58">
        <f t="shared" si="6"/>
        <v>0</v>
      </c>
      <c r="AE132" s="51">
        <f t="shared" ref="AE132:AF132" si="264">IF(SUM(AC132),AVERAGEIF(AC132,"&gt;0",AC132),1)</f>
        <v>100</v>
      </c>
      <c r="AF132" s="51">
        <f t="shared" si="264"/>
        <v>1</v>
      </c>
      <c r="AG132" s="51">
        <f t="shared" ref="AG132:AH132" si="265">IF(AND(AE132&gt;=0,AE132&lt;=50),0,IF(AND(AE132&gt;50,AE132&lt;76),1,2))</f>
        <v>2</v>
      </c>
      <c r="AH132" s="51">
        <f t="shared" si="265"/>
        <v>0</v>
      </c>
      <c r="AI132" s="59">
        <f t="shared" ref="AI132:AJ132" si="266">IF(AG132&lt;N132,N132-AG132,N132)</f>
        <v>1</v>
      </c>
      <c r="AJ132" s="56">
        <f t="shared" si="266"/>
        <v>2</v>
      </c>
      <c r="AK132" s="51">
        <f t="shared" si="260"/>
        <v>12</v>
      </c>
      <c r="AL132" s="76" t="s">
        <v>1338</v>
      </c>
      <c r="AM132" s="76" t="s">
        <v>1338</v>
      </c>
      <c r="AN132" s="50" t="s">
        <v>1338</v>
      </c>
      <c r="AO132" s="51" t="s">
        <v>1338</v>
      </c>
      <c r="AP132" s="77" t="s">
        <v>677</v>
      </c>
      <c r="AQ132" s="77" t="s">
        <v>136</v>
      </c>
      <c r="AR132" s="77" t="s">
        <v>127</v>
      </c>
      <c r="AS132" s="95" t="s">
        <v>661</v>
      </c>
      <c r="AT132" s="204">
        <v>42460</v>
      </c>
      <c r="AU132" s="209" t="s">
        <v>678</v>
      </c>
      <c r="AV132" s="208" t="s">
        <v>663</v>
      </c>
      <c r="AW132" s="120">
        <v>42501</v>
      </c>
      <c r="AX132" s="217" t="s">
        <v>1339</v>
      </c>
      <c r="AY132" s="81">
        <v>42582</v>
      </c>
      <c r="AZ132" s="65"/>
      <c r="BA132" s="65"/>
      <c r="BB132" s="65"/>
      <c r="BC132" s="65"/>
      <c r="BD132" s="82">
        <v>42674</v>
      </c>
      <c r="BE132" s="65"/>
      <c r="BF132" s="65"/>
      <c r="BG132" s="65"/>
      <c r="BH132" s="65"/>
      <c r="BI132" s="66"/>
      <c r="BJ132" s="66"/>
      <c r="BK132" s="66"/>
      <c r="BL132" s="66"/>
      <c r="BM132" s="66"/>
      <c r="BN132" s="66"/>
      <c r="BO132" s="66"/>
      <c r="BP132" s="66"/>
      <c r="BQ132" s="66"/>
      <c r="BR132" s="66"/>
      <c r="BS132" s="66"/>
      <c r="BT132" s="66"/>
      <c r="BU132" s="66"/>
    </row>
    <row r="133" spans="1:73" ht="283.5">
      <c r="A133" s="50">
        <v>27</v>
      </c>
      <c r="B133" s="71" t="s">
        <v>39</v>
      </c>
      <c r="C133" s="51" t="s">
        <v>40</v>
      </c>
      <c r="D133" s="51" t="s">
        <v>22</v>
      </c>
      <c r="E133" s="52" t="s">
        <v>30</v>
      </c>
      <c r="F133" s="206" t="s">
        <v>679</v>
      </c>
      <c r="G133" s="85" t="s">
        <v>680</v>
      </c>
      <c r="H133" s="51" t="s">
        <v>681</v>
      </c>
      <c r="I133" s="71" t="s">
        <v>682</v>
      </c>
      <c r="J133" s="73" t="s">
        <v>44</v>
      </c>
      <c r="K133" s="85" t="s">
        <v>547</v>
      </c>
      <c r="L133" s="50" t="s">
        <v>27</v>
      </c>
      <c r="M133" s="50" t="s">
        <v>35</v>
      </c>
      <c r="N133" s="54">
        <f>VLOOKUP(L133,'MATRIZ CALIFICACIÓN'!$B$10:$C$24,2,FALSE)</f>
        <v>2</v>
      </c>
      <c r="O133" s="55">
        <f>HLOOKUP(M133,'MATRIZ CALIFICACIÓN'!$D$8:$H$9,2,FALSE)</f>
        <v>3</v>
      </c>
      <c r="P133" s="50">
        <f t="shared" si="0"/>
        <v>23</v>
      </c>
      <c r="Q133" s="50" t="str">
        <f>VLOOKUP(P133,'MATRIZ CALIFICACIÓN'!$D$58:$E$82,2,FALSE)</f>
        <v>MODERADA</v>
      </c>
      <c r="R133" s="56" t="str">
        <f>VLOOKUP(Q133,'MATRIZ CALIFICACIÓN'!$G$59:$I$62,2,FALSE)</f>
        <v>* Asumir el riesgo
* Reducir el riesgo</v>
      </c>
      <c r="S133" s="51" t="s">
        <v>5</v>
      </c>
      <c r="T133" s="51">
        <f t="shared" si="256"/>
        <v>20</v>
      </c>
      <c r="U133" s="71" t="s">
        <v>683</v>
      </c>
      <c r="V133" s="53" t="s">
        <v>5</v>
      </c>
      <c r="W133" s="53">
        <f t="shared" si="110"/>
        <v>20</v>
      </c>
      <c r="X133" s="53" t="s">
        <v>5</v>
      </c>
      <c r="Y133" s="53">
        <f t="shared" si="111"/>
        <v>20</v>
      </c>
      <c r="Z133" s="53" t="s">
        <v>5</v>
      </c>
      <c r="AA133" s="53">
        <f t="shared" si="112"/>
        <v>40</v>
      </c>
      <c r="AB133" s="53" t="s">
        <v>11</v>
      </c>
      <c r="AC133" s="57">
        <f t="shared" si="5"/>
        <v>100</v>
      </c>
      <c r="AD133" s="58">
        <f t="shared" si="6"/>
        <v>0</v>
      </c>
      <c r="AE133" s="51">
        <f t="shared" ref="AE133:AF133" si="267">IF(SUM(AC133),AVERAGEIF(AC133,"&gt;0",AC133),1)</f>
        <v>100</v>
      </c>
      <c r="AF133" s="51">
        <f t="shared" si="267"/>
        <v>1</v>
      </c>
      <c r="AG133" s="51">
        <f t="shared" ref="AG133:AH133" si="268">IF(AND(AE133&gt;=0,AE133&lt;=50),0,IF(AND(AE133&gt;50,AE133&lt;76),1,2))</f>
        <v>2</v>
      </c>
      <c r="AH133" s="51">
        <f t="shared" si="268"/>
        <v>0</v>
      </c>
      <c r="AI133" s="59">
        <f t="shared" ref="AI133:AJ133" si="269">IF(AG133&lt;N133,N133-AG133,N133)</f>
        <v>2</v>
      </c>
      <c r="AJ133" s="56">
        <f t="shared" si="269"/>
        <v>3</v>
      </c>
      <c r="AK133" s="51">
        <f>VALUE(CONCATENATE(AI56:AI133,AJ133))</f>
        <v>23</v>
      </c>
      <c r="AL133" s="76" t="s">
        <v>1338</v>
      </c>
      <c r="AM133" s="76" t="s">
        <v>1338</v>
      </c>
      <c r="AN133" s="50" t="s">
        <v>1338</v>
      </c>
      <c r="AO133" s="51" t="s">
        <v>1338</v>
      </c>
      <c r="AP133" s="85" t="s">
        <v>684</v>
      </c>
      <c r="AQ133" s="61" t="s">
        <v>136</v>
      </c>
      <c r="AR133" s="61" t="s">
        <v>127</v>
      </c>
      <c r="AS133" s="53" t="s">
        <v>128</v>
      </c>
      <c r="AT133" s="203">
        <v>42479</v>
      </c>
      <c r="AU133" s="199" t="s">
        <v>685</v>
      </c>
      <c r="AV133" s="80">
        <v>0.2</v>
      </c>
      <c r="AW133" s="120">
        <v>42501</v>
      </c>
      <c r="AX133" s="217" t="s">
        <v>1339</v>
      </c>
      <c r="AY133" s="65"/>
      <c r="AZ133" s="65"/>
      <c r="BA133" s="65"/>
      <c r="BB133" s="65"/>
      <c r="BC133" s="65"/>
      <c r="BD133" s="65"/>
      <c r="BE133" s="65"/>
      <c r="BF133" s="65"/>
      <c r="BG133" s="65"/>
      <c r="BH133" s="65"/>
      <c r="BI133" s="66"/>
      <c r="BJ133" s="66"/>
      <c r="BK133" s="66"/>
      <c r="BL133" s="66"/>
      <c r="BM133" s="66"/>
      <c r="BN133" s="66"/>
      <c r="BO133" s="66"/>
      <c r="BP133" s="66"/>
      <c r="BQ133" s="66"/>
      <c r="BR133" s="66"/>
      <c r="BS133" s="66"/>
      <c r="BT133" s="66"/>
      <c r="BU133" s="66"/>
    </row>
    <row r="134" spans="1:73" ht="216">
      <c r="A134" s="50">
        <v>28</v>
      </c>
      <c r="B134" s="71" t="s">
        <v>39</v>
      </c>
      <c r="C134" s="51" t="s">
        <v>40</v>
      </c>
      <c r="D134" s="51" t="s">
        <v>22</v>
      </c>
      <c r="E134" s="52" t="s">
        <v>30</v>
      </c>
      <c r="F134" s="85" t="s">
        <v>686</v>
      </c>
      <c r="G134" s="85" t="s">
        <v>687</v>
      </c>
      <c r="H134" s="51" t="s">
        <v>688</v>
      </c>
      <c r="I134" s="51" t="s">
        <v>689</v>
      </c>
      <c r="J134" s="73" t="s">
        <v>44</v>
      </c>
      <c r="K134" s="85" t="s">
        <v>547</v>
      </c>
      <c r="L134" s="50" t="s">
        <v>27</v>
      </c>
      <c r="M134" s="50" t="s">
        <v>28</v>
      </c>
      <c r="N134" s="54">
        <f>VLOOKUP(L134,'MATRIZ CALIFICACIÓN'!$B$10:$C$24,2,FALSE)</f>
        <v>2</v>
      </c>
      <c r="O134" s="55">
        <f>HLOOKUP(M134,'MATRIZ CALIFICACIÓN'!$D$8:$H$9,2,FALSE)</f>
        <v>2</v>
      </c>
      <c r="P134" s="50">
        <f t="shared" si="0"/>
        <v>22</v>
      </c>
      <c r="Q134" s="50" t="str">
        <f>VLOOKUP(P134,'MATRIZ CALIFICACIÓN'!$D$58:$E$82,2,FALSE)</f>
        <v>MODERADA</v>
      </c>
      <c r="R134" s="56" t="str">
        <f>VLOOKUP(Q134,'MATRIZ CALIFICACIÓN'!$G$59:$I$62,2,FALSE)</f>
        <v>* Asumir el riesgo
* Reducir el riesgo</v>
      </c>
      <c r="S134" s="51" t="s">
        <v>5</v>
      </c>
      <c r="T134" s="51">
        <f t="shared" si="256"/>
        <v>20</v>
      </c>
      <c r="U134" s="71" t="s">
        <v>690</v>
      </c>
      <c r="V134" s="53" t="s">
        <v>5</v>
      </c>
      <c r="W134" s="53">
        <f t="shared" si="110"/>
        <v>20</v>
      </c>
      <c r="X134" s="53" t="s">
        <v>5</v>
      </c>
      <c r="Y134" s="53">
        <f t="shared" si="111"/>
        <v>20</v>
      </c>
      <c r="Z134" s="53" t="s">
        <v>5</v>
      </c>
      <c r="AA134" s="53">
        <f t="shared" si="112"/>
        <v>40</v>
      </c>
      <c r="AB134" s="53" t="s">
        <v>11</v>
      </c>
      <c r="AC134" s="57">
        <f t="shared" si="5"/>
        <v>100</v>
      </c>
      <c r="AD134" s="58">
        <f t="shared" si="6"/>
        <v>0</v>
      </c>
      <c r="AE134" s="51">
        <f t="shared" ref="AE134:AF134" si="270">IF(SUM(AC134),AVERAGEIF(AC134,"&gt;0",AC134),1)</f>
        <v>100</v>
      </c>
      <c r="AF134" s="51">
        <f t="shared" si="270"/>
        <v>1</v>
      </c>
      <c r="AG134" s="51">
        <f t="shared" ref="AG134:AH134" si="271">IF(AND(AE134&gt;=0,AE134&lt;=50),0,IF(AND(AE134&gt;50,AE134&lt;76),1,2))</f>
        <v>2</v>
      </c>
      <c r="AH134" s="51">
        <f t="shared" si="271"/>
        <v>0</v>
      </c>
      <c r="AI134" s="59">
        <f t="shared" ref="AI134:AJ134" si="272">IF(AG134&lt;N134,N134-AG134,N134)</f>
        <v>2</v>
      </c>
      <c r="AJ134" s="56">
        <f t="shared" si="272"/>
        <v>2</v>
      </c>
      <c r="AK134" s="51">
        <f>VALUE(CONCATENATE(AI58:AI134,AJ134))</f>
        <v>22</v>
      </c>
      <c r="AL134" s="76" t="s">
        <v>1338</v>
      </c>
      <c r="AM134" s="76" t="s">
        <v>1338</v>
      </c>
      <c r="AN134" s="50" t="s">
        <v>1338</v>
      </c>
      <c r="AO134" s="51" t="s">
        <v>1338</v>
      </c>
      <c r="AP134" s="85" t="s">
        <v>691</v>
      </c>
      <c r="AQ134" s="61" t="s">
        <v>136</v>
      </c>
      <c r="AR134" s="61" t="s">
        <v>127</v>
      </c>
      <c r="AS134" s="53" t="s">
        <v>128</v>
      </c>
      <c r="AT134" s="67">
        <v>42479</v>
      </c>
      <c r="AU134" s="79" t="s">
        <v>692</v>
      </c>
      <c r="AV134" s="80">
        <v>0.33</v>
      </c>
      <c r="AW134" s="120">
        <v>42501</v>
      </c>
      <c r="AX134" s="217" t="s">
        <v>1339</v>
      </c>
      <c r="AY134" s="65"/>
      <c r="AZ134" s="65"/>
      <c r="BA134" s="65"/>
      <c r="BB134" s="65"/>
      <c r="BC134" s="65"/>
      <c r="BD134" s="65"/>
      <c r="BE134" s="65"/>
      <c r="BF134" s="65"/>
      <c r="BG134" s="65"/>
      <c r="BH134" s="65"/>
      <c r="BI134" s="66"/>
      <c r="BJ134" s="66"/>
      <c r="BK134" s="66"/>
      <c r="BL134" s="66"/>
      <c r="BM134" s="66"/>
      <c r="BN134" s="66"/>
      <c r="BO134" s="66"/>
      <c r="BP134" s="66"/>
      <c r="BQ134" s="66"/>
      <c r="BR134" s="66"/>
      <c r="BS134" s="66"/>
      <c r="BT134" s="66"/>
      <c r="BU134" s="66"/>
    </row>
    <row r="135" spans="1:73" ht="157.5" customHeight="1">
      <c r="A135" s="50">
        <v>29</v>
      </c>
      <c r="B135" s="51" t="s">
        <v>39</v>
      </c>
      <c r="C135" s="51" t="s">
        <v>40</v>
      </c>
      <c r="D135" s="51" t="s">
        <v>29</v>
      </c>
      <c r="E135" s="52" t="s">
        <v>30</v>
      </c>
      <c r="F135" s="52" t="s">
        <v>693</v>
      </c>
      <c r="G135" s="51" t="s">
        <v>694</v>
      </c>
      <c r="H135" s="51" t="s">
        <v>695</v>
      </c>
      <c r="I135" s="51" t="s">
        <v>696</v>
      </c>
      <c r="J135" s="51" t="s">
        <v>8</v>
      </c>
      <c r="K135" s="53" t="s">
        <v>697</v>
      </c>
      <c r="L135" s="50" t="s">
        <v>34</v>
      </c>
      <c r="M135" s="50" t="s">
        <v>42</v>
      </c>
      <c r="N135" s="54">
        <f>VLOOKUP(L135,'MATRIZ CALIFICACIÓN'!$B$10:$C$24,2,FALSE)</f>
        <v>3</v>
      </c>
      <c r="O135" s="55">
        <f>HLOOKUP(M135,'MATRIZ CALIFICACIÓN'!$D$8:$H$9,2,FALSE)</f>
        <v>4</v>
      </c>
      <c r="P135" s="50">
        <f t="shared" si="0"/>
        <v>34</v>
      </c>
      <c r="Q135" s="55" t="str">
        <f>VLOOKUP(P135,'MATRIZ CALIFICACIÓN'!$D$58:$E$82,2,FALSE)</f>
        <v>ALTA</v>
      </c>
      <c r="R135" s="56" t="str">
        <f>VLOOKUP(Q135,'MATRIZ CALIFICACIÓN'!$G$59:$I$62,2,FALSE)</f>
        <v>* Reducir el riesgo
* Evitar el riesgo
* Compartir o transferir el riesgo</v>
      </c>
      <c r="S135" s="51" t="s">
        <v>5</v>
      </c>
      <c r="T135" s="51">
        <f t="shared" si="256"/>
        <v>20</v>
      </c>
      <c r="U135" s="53" t="s">
        <v>698</v>
      </c>
      <c r="V135" s="53" t="s">
        <v>5</v>
      </c>
      <c r="W135" s="53">
        <f t="shared" si="110"/>
        <v>20</v>
      </c>
      <c r="X135" s="53" t="s">
        <v>5</v>
      </c>
      <c r="Y135" s="53">
        <f t="shared" si="111"/>
        <v>20</v>
      </c>
      <c r="Z135" s="53" t="s">
        <v>5</v>
      </c>
      <c r="AA135" s="53">
        <f t="shared" si="112"/>
        <v>40</v>
      </c>
      <c r="AB135" s="53" t="s">
        <v>11</v>
      </c>
      <c r="AC135" s="57">
        <f t="shared" si="5"/>
        <v>100</v>
      </c>
      <c r="AD135" s="58">
        <f t="shared" si="6"/>
        <v>0</v>
      </c>
      <c r="AE135" s="51">
        <f t="shared" ref="AE135:AF135" si="273">IF(SUM(AC135),AVERAGEIF(AC135,"&gt;0",AC135),1)</f>
        <v>100</v>
      </c>
      <c r="AF135" s="51">
        <f t="shared" si="273"/>
        <v>1</v>
      </c>
      <c r="AG135" s="51">
        <f t="shared" ref="AG135:AH135" si="274">IF(AND(AE135&gt;=0,AE135&lt;=50),0,IF(AND(AE135&gt;50,AE135&lt;76),1,2))</f>
        <v>2</v>
      </c>
      <c r="AH135" s="51">
        <f t="shared" si="274"/>
        <v>0</v>
      </c>
      <c r="AI135" s="59">
        <f t="shared" ref="AI135:AJ135" si="275">IF(AG135&lt;N135,N135-AG135,N135)</f>
        <v>1</v>
      </c>
      <c r="AJ135" s="56">
        <f t="shared" si="275"/>
        <v>4</v>
      </c>
      <c r="AK135" s="51">
        <f>VALUE(CONCATENATE(AI44:AI135,AJ135))</f>
        <v>14</v>
      </c>
      <c r="AL135" s="76" t="s">
        <v>1338</v>
      </c>
      <c r="AM135" s="76" t="s">
        <v>1338</v>
      </c>
      <c r="AN135" s="50" t="s">
        <v>1338</v>
      </c>
      <c r="AO135" s="51" t="s">
        <v>1338</v>
      </c>
      <c r="AP135" s="53" t="s">
        <v>699</v>
      </c>
      <c r="AQ135" s="61" t="s">
        <v>136</v>
      </c>
      <c r="AR135" s="61" t="s">
        <v>127</v>
      </c>
      <c r="AS135" s="53" t="s">
        <v>128</v>
      </c>
      <c r="AT135" s="67">
        <v>42481</v>
      </c>
      <c r="AU135" s="79" t="s">
        <v>700</v>
      </c>
      <c r="AV135" s="69" t="s">
        <v>701</v>
      </c>
      <c r="AW135" s="120">
        <v>42501</v>
      </c>
      <c r="AX135" s="217" t="s">
        <v>1339</v>
      </c>
      <c r="AY135" s="65"/>
      <c r="AZ135" s="65"/>
      <c r="BA135" s="65"/>
      <c r="BB135" s="65"/>
      <c r="BC135" s="65"/>
      <c r="BD135" s="65"/>
      <c r="BE135" s="65"/>
      <c r="BF135" s="65"/>
      <c r="BG135" s="65"/>
      <c r="BH135" s="65"/>
      <c r="BI135" s="66"/>
      <c r="BJ135" s="66"/>
      <c r="BK135" s="66"/>
      <c r="BL135" s="66"/>
      <c r="BM135" s="66"/>
      <c r="BN135" s="66"/>
      <c r="BO135" s="66"/>
      <c r="BP135" s="66"/>
      <c r="BQ135" s="66"/>
      <c r="BR135" s="66"/>
      <c r="BS135" s="66"/>
      <c r="BT135" s="66"/>
      <c r="BU135" s="66"/>
    </row>
    <row r="136" spans="1:73" ht="132.75" customHeight="1">
      <c r="A136" s="50">
        <v>30</v>
      </c>
      <c r="B136" s="51" t="s">
        <v>39</v>
      </c>
      <c r="C136" s="51" t="s">
        <v>40</v>
      </c>
      <c r="D136" s="51" t="s">
        <v>36</v>
      </c>
      <c r="E136" s="52" t="s">
        <v>37</v>
      </c>
      <c r="F136" s="52" t="s">
        <v>702</v>
      </c>
      <c r="G136" s="52" t="s">
        <v>703</v>
      </c>
      <c r="H136" s="51" t="s">
        <v>704</v>
      </c>
      <c r="I136" s="51" t="s">
        <v>705</v>
      </c>
      <c r="J136" s="51" t="s">
        <v>38</v>
      </c>
      <c r="K136" s="53" t="s">
        <v>478</v>
      </c>
      <c r="L136" s="50" t="s">
        <v>47</v>
      </c>
      <c r="M136" s="50" t="s">
        <v>35</v>
      </c>
      <c r="N136" s="54">
        <f>VLOOKUP(L136,'MATRIZ CALIFICACIÓN'!$B$10:$C$24,2,FALSE)</f>
        <v>5</v>
      </c>
      <c r="O136" s="55">
        <f>HLOOKUP(M136,'MATRIZ CALIFICACIÓN'!$D$8:$H$9,2,FALSE)</f>
        <v>3</v>
      </c>
      <c r="P136" s="50">
        <f t="shared" si="0"/>
        <v>53</v>
      </c>
      <c r="Q136" s="50" t="str">
        <f>VLOOKUP(P136,'MATRIZ CALIFICACIÓN'!$D$58:$E$82,2,FALSE)</f>
        <v>EXTREMA</v>
      </c>
      <c r="R136" s="56" t="str">
        <f>VLOOKUP(Q136,'MATRIZ CALIFICACIÓN'!$G$59:$I$62,2,FALSE)</f>
        <v>* Reducir el riesgo
* Evitar el riesgo
* Compartir o transferir el riesgo</v>
      </c>
      <c r="S136" s="51" t="s">
        <v>5</v>
      </c>
      <c r="T136" s="51">
        <f t="shared" si="256"/>
        <v>20</v>
      </c>
      <c r="U136" s="53" t="s">
        <v>706</v>
      </c>
      <c r="V136" s="53" t="s">
        <v>5</v>
      </c>
      <c r="W136" s="53">
        <f t="shared" si="110"/>
        <v>20</v>
      </c>
      <c r="X136" s="53" t="s">
        <v>5</v>
      </c>
      <c r="Y136" s="53">
        <f t="shared" si="111"/>
        <v>20</v>
      </c>
      <c r="Z136" s="53" t="s">
        <v>5</v>
      </c>
      <c r="AA136" s="53">
        <f t="shared" si="112"/>
        <v>40</v>
      </c>
      <c r="AB136" s="53" t="s">
        <v>12</v>
      </c>
      <c r="AC136" s="75">
        <f t="shared" si="5"/>
        <v>0</v>
      </c>
      <c r="AD136" s="58">
        <f t="shared" si="6"/>
        <v>100</v>
      </c>
      <c r="AE136" s="51">
        <f t="shared" ref="AE136:AF136" si="276">IF(SUM(AC136),AVERAGEIF(AC136,"&gt;0",AC136),1)</f>
        <v>1</v>
      </c>
      <c r="AF136" s="51">
        <f t="shared" si="276"/>
        <v>100</v>
      </c>
      <c r="AG136" s="51">
        <f t="shared" ref="AG136:AH136" si="277">IF(AND(AE136&gt;=0,AE136&lt;=50),0,IF(AND(AE136&gt;50,AE136&lt;76),1,2))</f>
        <v>0</v>
      </c>
      <c r="AH136" s="51">
        <f t="shared" si="277"/>
        <v>2</v>
      </c>
      <c r="AI136" s="59">
        <f t="shared" ref="AI136:AJ136" si="278">IF(AG136&lt;N136,N136-AG136,N136)</f>
        <v>5</v>
      </c>
      <c r="AJ136" s="56">
        <f t="shared" si="278"/>
        <v>1</v>
      </c>
      <c r="AK136" s="51">
        <f>VALUE(CONCATENATE(AI11:AI136,AJ136))</f>
        <v>51</v>
      </c>
      <c r="AL136" s="60" t="str">
        <f>VLOOKUP(AI136,'MATRIZ CALIFICACIÓN'!$A$10:$B$24,2,0)</f>
        <v>CASI SEGURO (5)</v>
      </c>
      <c r="AM136" s="60" t="str">
        <f>HLOOKUP(AJ136,'MATRIZ CALIFICACIÓN'!$D$7:$H$8,2,0)</f>
        <v>INSIGNIFICANTE (1)</v>
      </c>
      <c r="AN136" s="50" t="str">
        <f>VLOOKUP(AK136,'MATRIZ CALIFICACIÓN'!$D$58:$E$82,2,FALSE)</f>
        <v>MODERADA</v>
      </c>
      <c r="AO136" s="51" t="str">
        <f>VLOOKUP(AN136,'MATRIZ CALIFICACIÓN'!$G$59:$I$62,2,FALSE)</f>
        <v>* Asumir el riesgo
* Reducir el riesgo</v>
      </c>
      <c r="AP136" s="53" t="s">
        <v>707</v>
      </c>
      <c r="AQ136" s="61" t="s">
        <v>136</v>
      </c>
      <c r="AR136" s="61" t="s">
        <v>127</v>
      </c>
      <c r="AS136" s="53" t="s">
        <v>128</v>
      </c>
      <c r="AT136" s="67">
        <v>42480</v>
      </c>
      <c r="AU136" s="79" t="s">
        <v>708</v>
      </c>
      <c r="AV136" s="80">
        <v>0.33</v>
      </c>
      <c r="AW136" s="120">
        <v>42501</v>
      </c>
      <c r="AX136" s="217" t="s">
        <v>1339</v>
      </c>
      <c r="AY136" s="65"/>
      <c r="AZ136" s="65"/>
      <c r="BA136" s="65"/>
      <c r="BB136" s="65"/>
      <c r="BC136" s="65"/>
      <c r="BD136" s="65"/>
      <c r="BE136" s="65"/>
      <c r="BF136" s="65"/>
      <c r="BG136" s="65"/>
      <c r="BH136" s="65"/>
      <c r="BI136" s="66"/>
      <c r="BJ136" s="66"/>
      <c r="BK136" s="66"/>
      <c r="BL136" s="66"/>
      <c r="BM136" s="66"/>
      <c r="BN136" s="66"/>
      <c r="BO136" s="66"/>
      <c r="BP136" s="66"/>
      <c r="BQ136" s="66"/>
      <c r="BR136" s="66"/>
      <c r="BS136" s="66"/>
      <c r="BT136" s="66"/>
      <c r="BU136" s="66"/>
    </row>
    <row r="137" spans="1:73" ht="279">
      <c r="A137" s="50">
        <v>30</v>
      </c>
      <c r="B137" s="51" t="s">
        <v>39</v>
      </c>
      <c r="C137" s="51" t="s">
        <v>40</v>
      </c>
      <c r="D137" s="51" t="s">
        <v>22</v>
      </c>
      <c r="E137" s="52" t="s">
        <v>30</v>
      </c>
      <c r="F137" s="121" t="s">
        <v>709</v>
      </c>
      <c r="G137" s="94" t="s">
        <v>710</v>
      </c>
      <c r="H137" s="51" t="s">
        <v>711</v>
      </c>
      <c r="I137" s="71" t="s">
        <v>712</v>
      </c>
      <c r="J137" s="73" t="s">
        <v>143</v>
      </c>
      <c r="K137" s="98" t="s">
        <v>713</v>
      </c>
      <c r="L137" s="50" t="s">
        <v>20</v>
      </c>
      <c r="M137" s="50" t="s">
        <v>48</v>
      </c>
      <c r="N137" s="54">
        <f>VLOOKUP(L137,'MATRIZ CALIFICACIÓN'!$B$10:$C$24,2,FALSE)</f>
        <v>1</v>
      </c>
      <c r="O137" s="55">
        <f>HLOOKUP(M137,'MATRIZ CALIFICACIÓN'!$D$8:$H$9,2,FALSE)</f>
        <v>5</v>
      </c>
      <c r="P137" s="50">
        <f t="shared" si="0"/>
        <v>15</v>
      </c>
      <c r="Q137" s="50" t="str">
        <f>VLOOKUP(P137,'MATRIZ CALIFICACIÓN'!$D$58:$E$82,2,FALSE)</f>
        <v>MODERADA</v>
      </c>
      <c r="R137" s="56" t="str">
        <f>VLOOKUP(Q137,'MATRIZ CALIFICACIÓN'!$G$59:$I$62,2,FALSE)</f>
        <v>* Asumir el riesgo
* Reducir el riesgo</v>
      </c>
      <c r="S137" s="51" t="s">
        <v>5</v>
      </c>
      <c r="T137" s="51">
        <f t="shared" si="256"/>
        <v>20</v>
      </c>
      <c r="U137" s="71" t="s">
        <v>714</v>
      </c>
      <c r="V137" s="53" t="s">
        <v>5</v>
      </c>
      <c r="W137" s="53">
        <f t="shared" si="110"/>
        <v>20</v>
      </c>
      <c r="X137" s="53" t="s">
        <v>5</v>
      </c>
      <c r="Y137" s="53">
        <f t="shared" si="111"/>
        <v>20</v>
      </c>
      <c r="Z137" s="53" t="s">
        <v>5</v>
      </c>
      <c r="AA137" s="53">
        <f t="shared" si="112"/>
        <v>40</v>
      </c>
      <c r="AB137" s="53" t="s">
        <v>12</v>
      </c>
      <c r="AC137" s="75">
        <f t="shared" si="5"/>
        <v>0</v>
      </c>
      <c r="AD137" s="58">
        <f t="shared" si="6"/>
        <v>100</v>
      </c>
      <c r="AE137" s="51">
        <f t="shared" ref="AE137:AF137" si="279">IF(SUM(AC137),AVERAGEIF(AC137,"&gt;0",AC137),1)</f>
        <v>1</v>
      </c>
      <c r="AF137" s="51">
        <f t="shared" si="279"/>
        <v>100</v>
      </c>
      <c r="AG137" s="51">
        <f t="shared" ref="AG137:AH137" si="280">IF(AND(AE137&gt;=0,AE137&lt;=50),0,IF(AND(AE137&gt;50,AE137&lt;76),1,2))</f>
        <v>0</v>
      </c>
      <c r="AH137" s="51">
        <f t="shared" si="280"/>
        <v>2</v>
      </c>
      <c r="AI137" s="59">
        <f t="shared" ref="AI137:AJ137" si="281">IF(AG137&lt;N137,N137-AG137,N137)</f>
        <v>1</v>
      </c>
      <c r="AJ137" s="56">
        <f t="shared" si="281"/>
        <v>3</v>
      </c>
      <c r="AK137" s="51">
        <f t="shared" ref="AK137:AK145" si="282">VALUE(CONCATENATE(AI62:AI137,AJ137))</f>
        <v>13</v>
      </c>
      <c r="AL137" s="60" t="str">
        <f>VLOOKUP(AI137,'MATRIZ CALIFICACIÓN'!$A$10:$B$24,2,0)</f>
        <v>RARO (1)</v>
      </c>
      <c r="AM137" s="60" t="str">
        <f>HLOOKUP(AJ137,'MATRIZ CALIFICACIÓN'!$D$7:$H$8,2,0)</f>
        <v>MODERADO (3)</v>
      </c>
      <c r="AN137" s="50" t="str">
        <f>VLOOKUP(AK137,'MATRIZ CALIFICACIÓN'!$D$58:$E$82,2,FALSE)</f>
        <v>BAJA</v>
      </c>
      <c r="AO137" s="51" t="str">
        <f>VLOOKUP(AN137,'MATRIZ CALIFICACIÓN'!$G$59:$I$62,2,FALSE)</f>
        <v>* Asumir el riesgo</v>
      </c>
      <c r="AP137" s="85" t="s">
        <v>715</v>
      </c>
      <c r="AQ137" s="61" t="s">
        <v>136</v>
      </c>
      <c r="AR137" s="61" t="s">
        <v>127</v>
      </c>
      <c r="AS137" s="122" t="s">
        <v>388</v>
      </c>
      <c r="AT137" s="67">
        <v>42479</v>
      </c>
      <c r="AU137" s="79" t="s">
        <v>716</v>
      </c>
      <c r="AV137" s="80">
        <v>0.33</v>
      </c>
      <c r="AW137" s="120">
        <v>42501</v>
      </c>
      <c r="AX137" s="217" t="s">
        <v>1339</v>
      </c>
      <c r="AY137" s="65"/>
      <c r="AZ137" s="65"/>
      <c r="BA137" s="65"/>
      <c r="BB137" s="65"/>
      <c r="BC137" s="65"/>
      <c r="BD137" s="65"/>
      <c r="BE137" s="65"/>
      <c r="BF137" s="65"/>
      <c r="BG137" s="65"/>
      <c r="BH137" s="65"/>
      <c r="BI137" s="66"/>
      <c r="BJ137" s="66"/>
      <c r="BK137" s="66"/>
      <c r="BL137" s="66"/>
      <c r="BM137" s="66"/>
      <c r="BN137" s="66"/>
      <c r="BO137" s="66"/>
      <c r="BP137" s="66"/>
      <c r="BQ137" s="66"/>
      <c r="BR137" s="66"/>
      <c r="BS137" s="66"/>
      <c r="BT137" s="66"/>
      <c r="BU137" s="66"/>
    </row>
    <row r="138" spans="1:73" ht="95.25" customHeight="1">
      <c r="A138" s="50">
        <v>30</v>
      </c>
      <c r="B138" s="51" t="s">
        <v>39</v>
      </c>
      <c r="C138" s="51" t="s">
        <v>40</v>
      </c>
      <c r="D138" s="51" t="s">
        <v>22</v>
      </c>
      <c r="E138" s="52" t="s">
        <v>30</v>
      </c>
      <c r="F138" s="121" t="s">
        <v>709</v>
      </c>
      <c r="G138" s="85" t="s">
        <v>717</v>
      </c>
      <c r="H138" s="51" t="s">
        <v>718</v>
      </c>
      <c r="I138" s="73" t="s">
        <v>719</v>
      </c>
      <c r="J138" s="73" t="s">
        <v>236</v>
      </c>
      <c r="K138" s="98" t="s">
        <v>302</v>
      </c>
      <c r="L138" s="50" t="s">
        <v>34</v>
      </c>
      <c r="M138" s="50" t="s">
        <v>48</v>
      </c>
      <c r="N138" s="54">
        <f>VLOOKUP(L138,'MATRIZ CALIFICACIÓN'!$B$10:$C$24,2,FALSE)</f>
        <v>3</v>
      </c>
      <c r="O138" s="55">
        <f>HLOOKUP(M138,'MATRIZ CALIFICACIÓN'!$D$8:$H$9,2,FALSE)</f>
        <v>5</v>
      </c>
      <c r="P138" s="50">
        <f t="shared" si="0"/>
        <v>35</v>
      </c>
      <c r="Q138" s="50" t="str">
        <f>VLOOKUP(P138,'MATRIZ CALIFICACIÓN'!$D$58:$E$82,2,FALSE)</f>
        <v>EXTREMA</v>
      </c>
      <c r="R138" s="56" t="str">
        <f>VLOOKUP(Q138,'MATRIZ CALIFICACIÓN'!$G$59:$I$62,2,FALSE)</f>
        <v>* Reducir el riesgo
* Evitar el riesgo
* Compartir o transferir el riesgo</v>
      </c>
      <c r="S138" s="51" t="s">
        <v>5</v>
      </c>
      <c r="T138" s="51">
        <f t="shared" si="256"/>
        <v>20</v>
      </c>
      <c r="U138" s="73" t="s">
        <v>720</v>
      </c>
      <c r="V138" s="53" t="s">
        <v>5</v>
      </c>
      <c r="W138" s="53">
        <f t="shared" si="110"/>
        <v>20</v>
      </c>
      <c r="X138" s="53" t="s">
        <v>5</v>
      </c>
      <c r="Y138" s="53">
        <f t="shared" si="111"/>
        <v>20</v>
      </c>
      <c r="Z138" s="53" t="s">
        <v>5</v>
      </c>
      <c r="AA138" s="53">
        <f t="shared" si="112"/>
        <v>40</v>
      </c>
      <c r="AB138" s="53" t="s">
        <v>11</v>
      </c>
      <c r="AC138" s="57">
        <f t="shared" si="5"/>
        <v>100</v>
      </c>
      <c r="AD138" s="58">
        <f t="shared" si="6"/>
        <v>0</v>
      </c>
      <c r="AE138" s="51">
        <f t="shared" ref="AE138:AF138" si="283">IF(SUM(AC138),AVERAGEIF(AC138,"&gt;0",AC138),1)</f>
        <v>100</v>
      </c>
      <c r="AF138" s="51">
        <f t="shared" si="283"/>
        <v>1</v>
      </c>
      <c r="AG138" s="51">
        <f t="shared" ref="AG138:AH138" si="284">IF(AND(AE138&gt;=0,AE138&lt;=50),0,IF(AND(AE138&gt;50,AE138&lt;76),1,2))</f>
        <v>2</v>
      </c>
      <c r="AH138" s="51">
        <f t="shared" si="284"/>
        <v>0</v>
      </c>
      <c r="AI138" s="59">
        <f t="shared" ref="AI138:AJ138" si="285">IF(AG138&lt;N138,N138-AG138,N138)</f>
        <v>1</v>
      </c>
      <c r="AJ138" s="56">
        <f t="shared" si="285"/>
        <v>5</v>
      </c>
      <c r="AK138" s="51">
        <f t="shared" si="282"/>
        <v>15</v>
      </c>
      <c r="AL138" s="60" t="str">
        <f>VLOOKUP(AI138,'MATRIZ CALIFICACIÓN'!$A$10:$B$24,2,0)</f>
        <v>RARO (1)</v>
      </c>
      <c r="AM138" s="60" t="str">
        <f>HLOOKUP(AJ138,'MATRIZ CALIFICACIÓN'!$D$7:$H$8,2,0)</f>
        <v>CATASTRÓFICO (5)</v>
      </c>
      <c r="AN138" s="50" t="str">
        <f>VLOOKUP(AK138,'MATRIZ CALIFICACIÓN'!$D$58:$E$82,2,FALSE)</f>
        <v>MODERADA</v>
      </c>
      <c r="AO138" s="51" t="str">
        <f>VLOOKUP(AN138,'MATRIZ CALIFICACIÓN'!$G$59:$I$62,2,FALSE)</f>
        <v>* Asumir el riesgo
* Reducir el riesgo</v>
      </c>
      <c r="AP138" s="71" t="s">
        <v>721</v>
      </c>
      <c r="AQ138" s="61" t="s">
        <v>136</v>
      </c>
      <c r="AR138" s="61" t="s">
        <v>127</v>
      </c>
      <c r="AS138" s="53" t="s">
        <v>128</v>
      </c>
      <c r="AT138" s="123">
        <v>42466</v>
      </c>
      <c r="AU138" s="87" t="s">
        <v>722</v>
      </c>
      <c r="AV138" s="80">
        <v>0.33</v>
      </c>
      <c r="AW138" s="120">
        <v>42501</v>
      </c>
      <c r="AX138" s="217" t="s">
        <v>1339</v>
      </c>
      <c r="AY138" s="65"/>
      <c r="AZ138" s="65"/>
      <c r="BA138" s="65"/>
      <c r="BB138" s="65"/>
      <c r="BC138" s="65"/>
      <c r="BD138" s="65"/>
      <c r="BE138" s="65"/>
      <c r="BF138" s="65"/>
      <c r="BG138" s="65"/>
      <c r="BH138" s="65"/>
      <c r="BI138" s="66"/>
      <c r="BJ138" s="66"/>
      <c r="BK138" s="66"/>
      <c r="BL138" s="66"/>
      <c r="BM138" s="66"/>
      <c r="BN138" s="66"/>
      <c r="BO138" s="66"/>
      <c r="BP138" s="66"/>
      <c r="BQ138" s="66"/>
      <c r="BR138" s="66"/>
      <c r="BS138" s="66"/>
      <c r="BT138" s="66"/>
      <c r="BU138" s="66"/>
    </row>
    <row r="139" spans="1:73" ht="267" customHeight="1">
      <c r="A139" s="50">
        <v>31</v>
      </c>
      <c r="B139" s="51" t="s">
        <v>39</v>
      </c>
      <c r="C139" s="51" t="s">
        <v>40</v>
      </c>
      <c r="D139" s="51" t="s">
        <v>15</v>
      </c>
      <c r="E139" s="52" t="s">
        <v>16</v>
      </c>
      <c r="F139" s="51" t="s">
        <v>723</v>
      </c>
      <c r="G139" s="124" t="s">
        <v>724</v>
      </c>
      <c r="H139" s="51" t="s">
        <v>725</v>
      </c>
      <c r="I139" s="51" t="s">
        <v>726</v>
      </c>
      <c r="J139" s="51" t="s">
        <v>17</v>
      </c>
      <c r="K139" s="53" t="s">
        <v>727</v>
      </c>
      <c r="L139" s="50" t="s">
        <v>41</v>
      </c>
      <c r="M139" s="50" t="s">
        <v>42</v>
      </c>
      <c r="N139" s="54">
        <f>VLOOKUP(L139,'MATRIZ CALIFICACIÓN'!$B$10:$C$24,2,FALSE)</f>
        <v>4</v>
      </c>
      <c r="O139" s="55">
        <f>HLOOKUP(M139,'MATRIZ CALIFICACIÓN'!$D$8:$H$9,2,FALSE)</f>
        <v>4</v>
      </c>
      <c r="P139" s="50">
        <f t="shared" si="0"/>
        <v>44</v>
      </c>
      <c r="Q139" s="50" t="str">
        <f>VLOOKUP(P139,'MATRIZ CALIFICACIÓN'!$D$58:$E$82,2,FALSE)</f>
        <v>EXTREMA</v>
      </c>
      <c r="R139" s="56" t="str">
        <f>VLOOKUP(Q139,'MATRIZ CALIFICACIÓN'!$G$59:$I$62,2,FALSE)</f>
        <v>* Reducir el riesgo
* Evitar el riesgo
* Compartir o transferir el riesgo</v>
      </c>
      <c r="S139" s="51" t="s">
        <v>5</v>
      </c>
      <c r="T139" s="51">
        <f t="shared" si="256"/>
        <v>20</v>
      </c>
      <c r="U139" s="125" t="s">
        <v>728</v>
      </c>
      <c r="V139" s="53" t="s">
        <v>5</v>
      </c>
      <c r="W139" s="53">
        <f t="shared" si="110"/>
        <v>20</v>
      </c>
      <c r="X139" s="53" t="s">
        <v>5</v>
      </c>
      <c r="Y139" s="53">
        <f t="shared" si="111"/>
        <v>20</v>
      </c>
      <c r="Z139" s="53" t="s">
        <v>5</v>
      </c>
      <c r="AA139" s="53">
        <f t="shared" si="112"/>
        <v>40</v>
      </c>
      <c r="AB139" s="53" t="s">
        <v>11</v>
      </c>
      <c r="AC139" s="57">
        <f t="shared" si="5"/>
        <v>100</v>
      </c>
      <c r="AD139" s="58">
        <f t="shared" si="6"/>
        <v>0</v>
      </c>
      <c r="AE139" s="51">
        <f t="shared" ref="AE139:AF139" si="286">IF(SUM(AC139),AVERAGEIF(AC139,"&gt;0",AC139),1)</f>
        <v>100</v>
      </c>
      <c r="AF139" s="51">
        <f t="shared" si="286"/>
        <v>1</v>
      </c>
      <c r="AG139" s="51">
        <f t="shared" ref="AG139:AH139" si="287">IF(AND(AE139&gt;=0,AE139&lt;=50),0,IF(AND(AE139&gt;50,AE139&lt;76),1,2))</f>
        <v>2</v>
      </c>
      <c r="AH139" s="51">
        <f t="shared" si="287"/>
        <v>0</v>
      </c>
      <c r="AI139" s="59">
        <f t="shared" ref="AI139:AJ139" si="288">IF(AG139&lt;N139,N139-AG139,N139)</f>
        <v>2</v>
      </c>
      <c r="AJ139" s="56">
        <f t="shared" si="288"/>
        <v>4</v>
      </c>
      <c r="AK139" s="51">
        <f t="shared" si="282"/>
        <v>24</v>
      </c>
      <c r="AL139" s="60" t="str">
        <f>VLOOKUP(AI139,'MATRIZ CALIFICACIÓN'!$A$10:$B$24,2,0)</f>
        <v>IMPROBABLE (2)</v>
      </c>
      <c r="AM139" s="60" t="str">
        <f>HLOOKUP(AJ139,'MATRIZ CALIFICACIÓN'!$D$7:$H$8,2,0)</f>
        <v>MAYOR (4)</v>
      </c>
      <c r="AN139" s="50" t="str">
        <f>VLOOKUP(AK139,'MATRIZ CALIFICACIÓN'!$D$58:$E$82,2,FALSE)</f>
        <v>ALTA</v>
      </c>
      <c r="AO139" s="51" t="str">
        <f>VLOOKUP(AN139,'MATRIZ CALIFICACIÓN'!$G$59:$I$62,2,FALSE)</f>
        <v>* Reducir el riesgo
* Evitar el riesgo
* Compartir o transferir el riesgo</v>
      </c>
      <c r="AP139" s="71" t="s">
        <v>729</v>
      </c>
      <c r="AQ139" s="61" t="s">
        <v>136</v>
      </c>
      <c r="AR139" s="61" t="s">
        <v>127</v>
      </c>
      <c r="AS139" s="53" t="s">
        <v>128</v>
      </c>
      <c r="AT139" s="67">
        <v>42478</v>
      </c>
      <c r="AU139" s="79" t="s">
        <v>730</v>
      </c>
      <c r="AV139" s="80">
        <v>0.13</v>
      </c>
      <c r="AW139" s="120">
        <v>42501</v>
      </c>
      <c r="AX139" s="217" t="s">
        <v>1339</v>
      </c>
      <c r="AY139" s="65"/>
      <c r="AZ139" s="65"/>
      <c r="BA139" s="65"/>
      <c r="BB139" s="65"/>
      <c r="BC139" s="65"/>
      <c r="BD139" s="65"/>
      <c r="BE139" s="65"/>
      <c r="BF139" s="65"/>
      <c r="BG139" s="65"/>
      <c r="BH139" s="65"/>
      <c r="BI139" s="66"/>
      <c r="BJ139" s="66"/>
      <c r="BK139" s="66"/>
      <c r="BL139" s="66"/>
      <c r="BM139" s="66"/>
      <c r="BN139" s="66"/>
      <c r="BO139" s="66"/>
      <c r="BP139" s="66"/>
      <c r="BQ139" s="66"/>
      <c r="BR139" s="66"/>
      <c r="BS139" s="66"/>
      <c r="BT139" s="66"/>
      <c r="BU139" s="66"/>
    </row>
    <row r="140" spans="1:73" ht="209.25" customHeight="1">
      <c r="A140" s="50">
        <v>31</v>
      </c>
      <c r="B140" s="51" t="s">
        <v>39</v>
      </c>
      <c r="C140" s="51" t="s">
        <v>40</v>
      </c>
      <c r="D140" s="51" t="s">
        <v>15</v>
      </c>
      <c r="E140" s="52" t="s">
        <v>16</v>
      </c>
      <c r="F140" s="51" t="s">
        <v>723</v>
      </c>
      <c r="G140" s="119" t="s">
        <v>731</v>
      </c>
      <c r="H140" s="51" t="s">
        <v>732</v>
      </c>
      <c r="I140" s="51" t="s">
        <v>733</v>
      </c>
      <c r="J140" s="51" t="s">
        <v>17</v>
      </c>
      <c r="K140" s="53" t="s">
        <v>734</v>
      </c>
      <c r="L140" s="50" t="s">
        <v>41</v>
      </c>
      <c r="M140" s="50" t="s">
        <v>35</v>
      </c>
      <c r="N140" s="54">
        <f>VLOOKUP(L140,'MATRIZ CALIFICACIÓN'!$B$10:$C$24,2,FALSE)</f>
        <v>4</v>
      </c>
      <c r="O140" s="55">
        <f>HLOOKUP(M140,'MATRIZ CALIFICACIÓN'!$D$8:$H$9,2,FALSE)</f>
        <v>3</v>
      </c>
      <c r="P140" s="50">
        <f t="shared" si="0"/>
        <v>43</v>
      </c>
      <c r="Q140" s="55" t="str">
        <f>VLOOKUP(P140,'MATRIZ CALIFICACIÓN'!$D$58:$E$82,2,FALSE)</f>
        <v>ALTA</v>
      </c>
      <c r="R140" s="56" t="str">
        <f>VLOOKUP(Q140,'MATRIZ CALIFICACIÓN'!$G$59:$I$62,2,FALSE)</f>
        <v>* Reducir el riesgo
* Evitar el riesgo
* Compartir o transferir el riesgo</v>
      </c>
      <c r="S140" s="51" t="s">
        <v>5</v>
      </c>
      <c r="T140" s="51">
        <f t="shared" si="256"/>
        <v>20</v>
      </c>
      <c r="U140" s="125" t="s">
        <v>735</v>
      </c>
      <c r="V140" s="53" t="s">
        <v>5</v>
      </c>
      <c r="W140" s="53">
        <f t="shared" si="110"/>
        <v>20</v>
      </c>
      <c r="X140" s="53" t="s">
        <v>5</v>
      </c>
      <c r="Y140" s="53">
        <f t="shared" si="111"/>
        <v>20</v>
      </c>
      <c r="Z140" s="53" t="s">
        <v>5</v>
      </c>
      <c r="AA140" s="53">
        <f t="shared" si="112"/>
        <v>40</v>
      </c>
      <c r="AB140" s="53" t="s">
        <v>11</v>
      </c>
      <c r="AC140" s="57">
        <f t="shared" si="5"/>
        <v>100</v>
      </c>
      <c r="AD140" s="58">
        <f t="shared" si="6"/>
        <v>0</v>
      </c>
      <c r="AE140" s="51">
        <f t="shared" ref="AE140:AF140" si="289">IF(SUM(AC140),AVERAGEIF(AC140,"&gt;0",AC140),1)</f>
        <v>100</v>
      </c>
      <c r="AF140" s="51">
        <f t="shared" si="289"/>
        <v>1</v>
      </c>
      <c r="AG140" s="51">
        <f t="shared" ref="AG140:AH140" si="290">IF(AND(AE140&gt;=0,AE140&lt;=50),0,IF(AND(AE140&gt;50,AE140&lt;76),1,2))</f>
        <v>2</v>
      </c>
      <c r="AH140" s="51">
        <f t="shared" si="290"/>
        <v>0</v>
      </c>
      <c r="AI140" s="59">
        <f t="shared" ref="AI140:AJ140" si="291">IF(AG140&lt;N140,N140-AG140,N140)</f>
        <v>2</v>
      </c>
      <c r="AJ140" s="56">
        <f t="shared" si="291"/>
        <v>3</v>
      </c>
      <c r="AK140" s="51">
        <f t="shared" si="282"/>
        <v>23</v>
      </c>
      <c r="AL140" s="60" t="str">
        <f>VLOOKUP(AI140,'MATRIZ CALIFICACIÓN'!$A$10:$B$24,2,0)</f>
        <v>IMPROBABLE (2)</v>
      </c>
      <c r="AM140" s="60" t="str">
        <f>HLOOKUP(AJ140,'MATRIZ CALIFICACIÓN'!$D$7:$H$8,2,0)</f>
        <v>MODERADO (3)</v>
      </c>
      <c r="AN140" s="50" t="str">
        <f>VLOOKUP(AK140,'MATRIZ CALIFICACIÓN'!$D$58:$E$82,2,FALSE)</f>
        <v>MODERADA</v>
      </c>
      <c r="AO140" s="51" t="str">
        <f>VLOOKUP(AN140,'MATRIZ CALIFICACIÓN'!$G$59:$I$62,2,FALSE)</f>
        <v>* Asumir el riesgo
* Reducir el riesgo</v>
      </c>
      <c r="AP140" s="113" t="s">
        <v>736</v>
      </c>
      <c r="AQ140" s="61" t="s">
        <v>136</v>
      </c>
      <c r="AR140" s="61" t="s">
        <v>127</v>
      </c>
      <c r="AS140" s="53" t="s">
        <v>128</v>
      </c>
      <c r="AT140" s="62">
        <v>42478</v>
      </c>
      <c r="AU140" s="126" t="s">
        <v>737</v>
      </c>
      <c r="AV140" s="80">
        <v>0.33</v>
      </c>
      <c r="AW140" s="120">
        <v>42501</v>
      </c>
      <c r="AX140" s="217" t="s">
        <v>1339</v>
      </c>
      <c r="AY140" s="65"/>
      <c r="AZ140" s="65"/>
      <c r="BA140" s="65"/>
      <c r="BB140" s="65"/>
      <c r="BC140" s="65"/>
      <c r="BD140" s="65"/>
      <c r="BE140" s="65"/>
      <c r="BF140" s="65"/>
      <c r="BG140" s="65"/>
      <c r="BH140" s="65"/>
      <c r="BI140" s="66"/>
      <c r="BJ140" s="66"/>
      <c r="BK140" s="66"/>
      <c r="BL140" s="66"/>
      <c r="BM140" s="66"/>
      <c r="BN140" s="66"/>
      <c r="BO140" s="66"/>
      <c r="BP140" s="66"/>
      <c r="BQ140" s="66"/>
      <c r="BR140" s="66"/>
      <c r="BS140" s="66"/>
      <c r="BT140" s="66"/>
      <c r="BU140" s="66"/>
    </row>
    <row r="141" spans="1:73" ht="231.75" customHeight="1">
      <c r="A141" s="50">
        <v>31</v>
      </c>
      <c r="B141" s="51" t="s">
        <v>39</v>
      </c>
      <c r="C141" s="51" t="s">
        <v>40</v>
      </c>
      <c r="D141" s="51" t="s">
        <v>15</v>
      </c>
      <c r="E141" s="52" t="s">
        <v>16</v>
      </c>
      <c r="F141" s="51" t="s">
        <v>723</v>
      </c>
      <c r="G141" s="118" t="s">
        <v>738</v>
      </c>
      <c r="H141" s="51" t="s">
        <v>739</v>
      </c>
      <c r="I141" s="51" t="s">
        <v>740</v>
      </c>
      <c r="J141" s="51" t="s">
        <v>17</v>
      </c>
      <c r="K141" s="53" t="s">
        <v>741</v>
      </c>
      <c r="L141" s="50" t="s">
        <v>41</v>
      </c>
      <c r="M141" s="50" t="s">
        <v>42</v>
      </c>
      <c r="N141" s="54">
        <f>VLOOKUP(L141,'MATRIZ CALIFICACIÓN'!$B$10:$C$24,2,FALSE)</f>
        <v>4</v>
      </c>
      <c r="O141" s="55">
        <f>HLOOKUP(M141,'MATRIZ CALIFICACIÓN'!$D$8:$H$9,2,FALSE)</f>
        <v>4</v>
      </c>
      <c r="P141" s="50">
        <f t="shared" si="0"/>
        <v>44</v>
      </c>
      <c r="Q141" s="50" t="str">
        <f>VLOOKUP(P141,'MATRIZ CALIFICACIÓN'!$D$58:$E$82,2,FALSE)</f>
        <v>EXTREMA</v>
      </c>
      <c r="R141" s="56" t="str">
        <f>VLOOKUP(Q141,'MATRIZ CALIFICACIÓN'!$G$59:$I$62,2,FALSE)</f>
        <v>* Reducir el riesgo
* Evitar el riesgo
* Compartir o transferir el riesgo</v>
      </c>
      <c r="S141" s="51" t="s">
        <v>5</v>
      </c>
      <c r="T141" s="51">
        <f t="shared" si="256"/>
        <v>20</v>
      </c>
      <c r="U141" s="125" t="s">
        <v>742</v>
      </c>
      <c r="V141" s="53" t="s">
        <v>5</v>
      </c>
      <c r="W141" s="53">
        <f t="shared" si="110"/>
        <v>20</v>
      </c>
      <c r="X141" s="53" t="s">
        <v>5</v>
      </c>
      <c r="Y141" s="53">
        <f t="shared" si="111"/>
        <v>20</v>
      </c>
      <c r="Z141" s="53" t="s">
        <v>5</v>
      </c>
      <c r="AA141" s="53">
        <f t="shared" si="112"/>
        <v>40</v>
      </c>
      <c r="AB141" s="53" t="s">
        <v>11</v>
      </c>
      <c r="AC141" s="57">
        <f t="shared" si="5"/>
        <v>100</v>
      </c>
      <c r="AD141" s="58">
        <f t="shared" si="6"/>
        <v>0</v>
      </c>
      <c r="AE141" s="51">
        <f t="shared" ref="AE141:AF141" si="292">IF(SUM(AC141),AVERAGEIF(AC141,"&gt;0",AC141),1)</f>
        <v>100</v>
      </c>
      <c r="AF141" s="51">
        <f t="shared" si="292"/>
        <v>1</v>
      </c>
      <c r="AG141" s="51">
        <f t="shared" ref="AG141:AH141" si="293">IF(AND(AE141&gt;=0,AE141&lt;=50),0,IF(AND(AE141&gt;50,AE141&lt;76),1,2))</f>
        <v>2</v>
      </c>
      <c r="AH141" s="51">
        <f t="shared" si="293"/>
        <v>0</v>
      </c>
      <c r="AI141" s="59">
        <f t="shared" ref="AI141:AJ141" si="294">IF(AG141&lt;N141,N141-AG141,N141)</f>
        <v>2</v>
      </c>
      <c r="AJ141" s="56">
        <f t="shared" si="294"/>
        <v>4</v>
      </c>
      <c r="AK141" s="51">
        <f t="shared" si="282"/>
        <v>24</v>
      </c>
      <c r="AL141" s="60" t="str">
        <f>VLOOKUP(AI141,'MATRIZ CALIFICACIÓN'!$A$10:$B$24,2,0)</f>
        <v>IMPROBABLE (2)</v>
      </c>
      <c r="AM141" s="60" t="str">
        <f>HLOOKUP(AJ141,'MATRIZ CALIFICACIÓN'!$D$7:$H$8,2,0)</f>
        <v>MAYOR (4)</v>
      </c>
      <c r="AN141" s="50" t="str">
        <f>VLOOKUP(AK141,'MATRIZ CALIFICACIÓN'!$D$58:$E$82,2,FALSE)</f>
        <v>ALTA</v>
      </c>
      <c r="AO141" s="51" t="str">
        <f>VLOOKUP(AN141,'MATRIZ CALIFICACIÓN'!$G$59:$I$62,2,FALSE)</f>
        <v>* Reducir el riesgo
* Evitar el riesgo
* Compartir o transferir el riesgo</v>
      </c>
      <c r="AP141" s="113" t="s">
        <v>743</v>
      </c>
      <c r="AQ141" s="61" t="s">
        <v>136</v>
      </c>
      <c r="AR141" s="61" t="s">
        <v>127</v>
      </c>
      <c r="AS141" s="53" t="s">
        <v>128</v>
      </c>
      <c r="AT141" s="67">
        <v>42478</v>
      </c>
      <c r="AU141" s="63" t="s">
        <v>744</v>
      </c>
      <c r="AV141" s="80">
        <v>0.33</v>
      </c>
      <c r="AW141" s="120">
        <v>42501</v>
      </c>
      <c r="AX141" s="217" t="s">
        <v>1339</v>
      </c>
      <c r="AY141" s="65"/>
      <c r="AZ141" s="65"/>
      <c r="BA141" s="65"/>
      <c r="BB141" s="65"/>
      <c r="BC141" s="65"/>
      <c r="BD141" s="65"/>
      <c r="BE141" s="65"/>
      <c r="BF141" s="65"/>
      <c r="BG141" s="65"/>
      <c r="BH141" s="65"/>
      <c r="BI141" s="66"/>
      <c r="BJ141" s="66"/>
      <c r="BK141" s="66"/>
      <c r="BL141" s="66"/>
      <c r="BM141" s="66"/>
      <c r="BN141" s="66"/>
      <c r="BO141" s="66"/>
      <c r="BP141" s="66"/>
      <c r="BQ141" s="66"/>
      <c r="BR141" s="66"/>
      <c r="BS141" s="66"/>
      <c r="BT141" s="66"/>
      <c r="BU141" s="66"/>
    </row>
    <row r="142" spans="1:73" ht="172.5" customHeight="1">
      <c r="A142" s="50">
        <v>31</v>
      </c>
      <c r="B142" s="51" t="s">
        <v>39</v>
      </c>
      <c r="C142" s="51" t="s">
        <v>40</v>
      </c>
      <c r="D142" s="51" t="s">
        <v>15</v>
      </c>
      <c r="E142" s="52" t="s">
        <v>16</v>
      </c>
      <c r="F142" s="51" t="s">
        <v>723</v>
      </c>
      <c r="G142" s="51" t="s">
        <v>745</v>
      </c>
      <c r="H142" s="51" t="s">
        <v>746</v>
      </c>
      <c r="I142" s="51" t="s">
        <v>747</v>
      </c>
      <c r="J142" s="51" t="s">
        <v>17</v>
      </c>
      <c r="K142" s="111" t="s">
        <v>748</v>
      </c>
      <c r="L142" s="50" t="s">
        <v>41</v>
      </c>
      <c r="M142" s="50" t="s">
        <v>35</v>
      </c>
      <c r="N142" s="54">
        <f>VLOOKUP(L142,'MATRIZ CALIFICACIÓN'!$B$10:$C$24,2,FALSE)</f>
        <v>4</v>
      </c>
      <c r="O142" s="55">
        <f>HLOOKUP(M142,'MATRIZ CALIFICACIÓN'!$D$8:$H$9,2,FALSE)</f>
        <v>3</v>
      </c>
      <c r="P142" s="50">
        <f t="shared" si="0"/>
        <v>43</v>
      </c>
      <c r="Q142" s="55" t="str">
        <f>VLOOKUP(P142,'MATRIZ CALIFICACIÓN'!$D$58:$E$82,2,FALSE)</f>
        <v>ALTA</v>
      </c>
      <c r="R142" s="56" t="str">
        <f>VLOOKUP(Q142,'MATRIZ CALIFICACIÓN'!$G$59:$I$62,2,FALSE)</f>
        <v>* Reducir el riesgo
* Evitar el riesgo
* Compartir o transferir el riesgo</v>
      </c>
      <c r="S142" s="51" t="s">
        <v>5</v>
      </c>
      <c r="T142" s="51">
        <f t="shared" si="256"/>
        <v>20</v>
      </c>
      <c r="U142" s="125" t="s">
        <v>749</v>
      </c>
      <c r="V142" s="53" t="s">
        <v>5</v>
      </c>
      <c r="W142" s="53">
        <f t="shared" si="110"/>
        <v>20</v>
      </c>
      <c r="X142" s="53" t="s">
        <v>5</v>
      </c>
      <c r="Y142" s="53">
        <f t="shared" si="111"/>
        <v>20</v>
      </c>
      <c r="Z142" s="53" t="s">
        <v>5</v>
      </c>
      <c r="AA142" s="53">
        <f t="shared" si="112"/>
        <v>40</v>
      </c>
      <c r="AB142" s="53" t="s">
        <v>11</v>
      </c>
      <c r="AC142" s="57">
        <f t="shared" si="5"/>
        <v>100</v>
      </c>
      <c r="AD142" s="58">
        <f t="shared" si="6"/>
        <v>0</v>
      </c>
      <c r="AE142" s="51">
        <f t="shared" ref="AE142:AF142" si="295">IF(SUM(AC142),AVERAGEIF(AC142,"&gt;0",AC142),1)</f>
        <v>100</v>
      </c>
      <c r="AF142" s="51">
        <f t="shared" si="295"/>
        <v>1</v>
      </c>
      <c r="AG142" s="51">
        <f t="shared" ref="AG142:AH142" si="296">IF(AND(AE142&gt;=0,AE142&lt;=50),0,IF(AND(AE142&gt;50,AE142&lt;76),1,2))</f>
        <v>2</v>
      </c>
      <c r="AH142" s="51">
        <f t="shared" si="296"/>
        <v>0</v>
      </c>
      <c r="AI142" s="59">
        <f t="shared" ref="AI142:AJ142" si="297">IF(AG142&lt;N142,N142-AG142,N142)</f>
        <v>2</v>
      </c>
      <c r="AJ142" s="56">
        <f t="shared" si="297"/>
        <v>3</v>
      </c>
      <c r="AK142" s="51">
        <f t="shared" si="282"/>
        <v>23</v>
      </c>
      <c r="AL142" s="60" t="str">
        <f>VLOOKUP(AI142,'MATRIZ CALIFICACIÓN'!$A$10:$B$24,2,0)</f>
        <v>IMPROBABLE (2)</v>
      </c>
      <c r="AM142" s="60" t="str">
        <f>HLOOKUP(AJ142,'MATRIZ CALIFICACIÓN'!$D$7:$H$8,2,0)</f>
        <v>MODERADO (3)</v>
      </c>
      <c r="AN142" s="50" t="str">
        <f>VLOOKUP(AK142,'MATRIZ CALIFICACIÓN'!$D$58:$E$82,2,FALSE)</f>
        <v>MODERADA</v>
      </c>
      <c r="AO142" s="51" t="str">
        <f>VLOOKUP(AN142,'MATRIZ CALIFICACIÓN'!$G$59:$I$62,2,FALSE)</f>
        <v>* Asumir el riesgo
* Reducir el riesgo</v>
      </c>
      <c r="AP142" s="71" t="s">
        <v>750</v>
      </c>
      <c r="AQ142" s="61" t="s">
        <v>136</v>
      </c>
      <c r="AR142" s="61" t="s">
        <v>127</v>
      </c>
      <c r="AS142" s="53" t="s">
        <v>128</v>
      </c>
      <c r="AT142" s="67">
        <v>42478</v>
      </c>
      <c r="AU142" s="79" t="s">
        <v>751</v>
      </c>
      <c r="AV142" s="80">
        <v>0.33</v>
      </c>
      <c r="AW142" s="120">
        <v>42501</v>
      </c>
      <c r="AX142" s="217" t="s">
        <v>1339</v>
      </c>
      <c r="AY142" s="65"/>
      <c r="AZ142" s="65"/>
      <c r="BA142" s="65"/>
      <c r="BB142" s="65"/>
      <c r="BC142" s="65"/>
      <c r="BD142" s="65"/>
      <c r="BE142" s="65"/>
      <c r="BF142" s="65"/>
      <c r="BG142" s="65"/>
      <c r="BH142" s="65"/>
      <c r="BI142" s="66"/>
      <c r="BJ142" s="66"/>
      <c r="BK142" s="66"/>
      <c r="BL142" s="66"/>
      <c r="BM142" s="66"/>
      <c r="BN142" s="66"/>
      <c r="BO142" s="66"/>
      <c r="BP142" s="66"/>
      <c r="BQ142" s="66"/>
      <c r="BR142" s="66"/>
      <c r="BS142" s="66"/>
      <c r="BT142" s="66"/>
      <c r="BU142" s="66"/>
    </row>
    <row r="143" spans="1:73" ht="204" customHeight="1">
      <c r="A143" s="50">
        <v>31</v>
      </c>
      <c r="B143" s="51" t="s">
        <v>39</v>
      </c>
      <c r="C143" s="51" t="s">
        <v>40</v>
      </c>
      <c r="D143" s="51" t="s">
        <v>15</v>
      </c>
      <c r="E143" s="52" t="s">
        <v>16</v>
      </c>
      <c r="F143" s="127" t="s">
        <v>723</v>
      </c>
      <c r="G143" s="124" t="s">
        <v>752</v>
      </c>
      <c r="H143" s="51" t="s">
        <v>753</v>
      </c>
      <c r="I143" s="51" t="s">
        <v>754</v>
      </c>
      <c r="J143" s="51" t="s">
        <v>17</v>
      </c>
      <c r="K143" s="111" t="s">
        <v>755</v>
      </c>
      <c r="L143" s="50" t="s">
        <v>41</v>
      </c>
      <c r="M143" s="50" t="s">
        <v>42</v>
      </c>
      <c r="N143" s="54">
        <f>VLOOKUP(L143,'MATRIZ CALIFICACIÓN'!$B$10:$C$24,2,FALSE)</f>
        <v>4</v>
      </c>
      <c r="O143" s="55">
        <f>HLOOKUP(M143,'MATRIZ CALIFICACIÓN'!$D$8:$H$9,2,FALSE)</f>
        <v>4</v>
      </c>
      <c r="P143" s="50">
        <f t="shared" si="0"/>
        <v>44</v>
      </c>
      <c r="Q143" s="50" t="str">
        <f>VLOOKUP(P143,'MATRIZ CALIFICACIÓN'!$D$58:$E$82,2,FALSE)</f>
        <v>EXTREMA</v>
      </c>
      <c r="R143" s="56" t="str">
        <f>VLOOKUP(Q143,'MATRIZ CALIFICACIÓN'!$G$59:$I$62,2,FALSE)</f>
        <v>* Reducir el riesgo
* Evitar el riesgo
* Compartir o transferir el riesgo</v>
      </c>
      <c r="S143" s="51" t="s">
        <v>5</v>
      </c>
      <c r="T143" s="51">
        <f t="shared" si="256"/>
        <v>20</v>
      </c>
      <c r="U143" s="125" t="s">
        <v>756</v>
      </c>
      <c r="V143" s="53" t="s">
        <v>5</v>
      </c>
      <c r="W143" s="53">
        <f t="shared" si="110"/>
        <v>20</v>
      </c>
      <c r="X143" s="53" t="s">
        <v>5</v>
      </c>
      <c r="Y143" s="53">
        <f t="shared" si="111"/>
        <v>20</v>
      </c>
      <c r="Z143" s="53" t="s">
        <v>5</v>
      </c>
      <c r="AA143" s="53">
        <f t="shared" si="112"/>
        <v>40</v>
      </c>
      <c r="AB143" s="53" t="s">
        <v>11</v>
      </c>
      <c r="AC143" s="57">
        <f t="shared" si="5"/>
        <v>100</v>
      </c>
      <c r="AD143" s="58">
        <f t="shared" si="6"/>
        <v>0</v>
      </c>
      <c r="AE143" s="51">
        <f t="shared" ref="AE143:AF143" si="298">IF(SUM(AC143),AVERAGEIF(AC143,"&gt;0",AC143),1)</f>
        <v>100</v>
      </c>
      <c r="AF143" s="51">
        <f t="shared" si="298"/>
        <v>1</v>
      </c>
      <c r="AG143" s="51">
        <f t="shared" ref="AG143:AH143" si="299">IF(AND(AE143&gt;=0,AE143&lt;=50),0,IF(AND(AE143&gt;50,AE143&lt;76),1,2))</f>
        <v>2</v>
      </c>
      <c r="AH143" s="51">
        <f t="shared" si="299"/>
        <v>0</v>
      </c>
      <c r="AI143" s="59">
        <f t="shared" ref="AI143:AJ143" si="300">IF(AG143&lt;N143,N143-AG143,N143)</f>
        <v>2</v>
      </c>
      <c r="AJ143" s="56">
        <f t="shared" si="300"/>
        <v>4</v>
      </c>
      <c r="AK143" s="51">
        <f t="shared" si="282"/>
        <v>24</v>
      </c>
      <c r="AL143" s="60" t="str">
        <f>VLOOKUP(AI143,'MATRIZ CALIFICACIÓN'!$A$10:$B$24,2,0)</f>
        <v>IMPROBABLE (2)</v>
      </c>
      <c r="AM143" s="60" t="str">
        <f>HLOOKUP(AJ143,'MATRIZ CALIFICACIÓN'!$D$7:$H$8,2,0)</f>
        <v>MAYOR (4)</v>
      </c>
      <c r="AN143" s="50" t="str">
        <f>VLOOKUP(AK143,'MATRIZ CALIFICACIÓN'!$D$58:$E$82,2,FALSE)</f>
        <v>ALTA</v>
      </c>
      <c r="AO143" s="51" t="str">
        <f>VLOOKUP(AN143,'MATRIZ CALIFICACIÓN'!$G$59:$I$62,2,FALSE)</f>
        <v>* Reducir el riesgo
* Evitar el riesgo
* Compartir o transferir el riesgo</v>
      </c>
      <c r="AP143" s="71" t="s">
        <v>757</v>
      </c>
      <c r="AQ143" s="61" t="s">
        <v>136</v>
      </c>
      <c r="AR143" s="61" t="s">
        <v>127</v>
      </c>
      <c r="AS143" s="53" t="s">
        <v>128</v>
      </c>
      <c r="AT143" s="67">
        <v>42478</v>
      </c>
      <c r="AU143" s="79" t="s">
        <v>758</v>
      </c>
      <c r="AV143" s="80">
        <v>0.13</v>
      </c>
      <c r="AW143" s="120">
        <v>42501</v>
      </c>
      <c r="AX143" s="217" t="s">
        <v>1339</v>
      </c>
      <c r="AY143" s="65"/>
      <c r="AZ143" s="65"/>
      <c r="BA143" s="65"/>
      <c r="BB143" s="65"/>
      <c r="BC143" s="65"/>
      <c r="BD143" s="65"/>
      <c r="BE143" s="65"/>
      <c r="BF143" s="65"/>
      <c r="BG143" s="65"/>
      <c r="BH143" s="65"/>
      <c r="BI143" s="66"/>
      <c r="BJ143" s="66"/>
      <c r="BK143" s="66"/>
      <c r="BL143" s="66"/>
      <c r="BM143" s="66"/>
      <c r="BN143" s="66"/>
      <c r="BO143" s="66"/>
      <c r="BP143" s="66"/>
      <c r="BQ143" s="66"/>
      <c r="BR143" s="66"/>
      <c r="BS143" s="66"/>
      <c r="BT143" s="66"/>
      <c r="BU143" s="66"/>
    </row>
    <row r="144" spans="1:73" ht="172.5" customHeight="1">
      <c r="A144" s="50">
        <v>31</v>
      </c>
      <c r="B144" s="51" t="s">
        <v>39</v>
      </c>
      <c r="C144" s="51" t="s">
        <v>40</v>
      </c>
      <c r="D144" s="51" t="s">
        <v>15</v>
      </c>
      <c r="E144" s="52" t="s">
        <v>16</v>
      </c>
      <c r="F144" s="51" t="s">
        <v>723</v>
      </c>
      <c r="G144" s="124" t="s">
        <v>759</v>
      </c>
      <c r="H144" s="51" t="s">
        <v>760</v>
      </c>
      <c r="I144" s="51" t="s">
        <v>754</v>
      </c>
      <c r="J144" s="51" t="s">
        <v>17</v>
      </c>
      <c r="K144" s="53" t="s">
        <v>761</v>
      </c>
      <c r="L144" s="50" t="s">
        <v>34</v>
      </c>
      <c r="M144" s="50" t="s">
        <v>42</v>
      </c>
      <c r="N144" s="54">
        <f>VLOOKUP(L144,'MATRIZ CALIFICACIÓN'!$B$10:$C$24,2,FALSE)</f>
        <v>3</v>
      </c>
      <c r="O144" s="55">
        <f>HLOOKUP(M144,'MATRIZ CALIFICACIÓN'!$D$8:$H$9,2,FALSE)</f>
        <v>4</v>
      </c>
      <c r="P144" s="50">
        <f t="shared" si="0"/>
        <v>34</v>
      </c>
      <c r="Q144" s="55" t="str">
        <f>VLOOKUP(P144,'MATRIZ CALIFICACIÓN'!$D$58:$E$82,2,FALSE)</f>
        <v>ALTA</v>
      </c>
      <c r="R144" s="56" t="str">
        <f>VLOOKUP(Q144,'MATRIZ CALIFICACIÓN'!$G$59:$I$62,2,FALSE)</f>
        <v>* Reducir el riesgo
* Evitar el riesgo
* Compartir o transferir el riesgo</v>
      </c>
      <c r="S144" s="51" t="s">
        <v>5</v>
      </c>
      <c r="T144" s="51">
        <f t="shared" si="256"/>
        <v>20</v>
      </c>
      <c r="U144" s="125" t="s">
        <v>762</v>
      </c>
      <c r="V144" s="53" t="s">
        <v>5</v>
      </c>
      <c r="W144" s="53">
        <f t="shared" si="110"/>
        <v>20</v>
      </c>
      <c r="X144" s="53" t="s">
        <v>5</v>
      </c>
      <c r="Y144" s="53">
        <f t="shared" si="111"/>
        <v>20</v>
      </c>
      <c r="Z144" s="53" t="s">
        <v>5</v>
      </c>
      <c r="AA144" s="53">
        <f t="shared" si="112"/>
        <v>40</v>
      </c>
      <c r="AB144" s="53" t="s">
        <v>11</v>
      </c>
      <c r="AC144" s="57">
        <f t="shared" si="5"/>
        <v>100</v>
      </c>
      <c r="AD144" s="58">
        <f t="shared" si="6"/>
        <v>0</v>
      </c>
      <c r="AE144" s="51">
        <f t="shared" ref="AE144:AF144" si="301">IF(SUM(AC144),AVERAGEIF(AC144,"&gt;0",AC144),1)</f>
        <v>100</v>
      </c>
      <c r="AF144" s="51">
        <f t="shared" si="301"/>
        <v>1</v>
      </c>
      <c r="AG144" s="51">
        <f t="shared" ref="AG144:AH144" si="302">IF(AND(AE144&gt;=0,AE144&lt;=50),0,IF(AND(AE144&gt;50,AE144&lt;76),1,2))</f>
        <v>2</v>
      </c>
      <c r="AH144" s="51">
        <f t="shared" si="302"/>
        <v>0</v>
      </c>
      <c r="AI144" s="59">
        <f t="shared" ref="AI144:AJ144" si="303">IF(AG144&lt;N144,N144-AG144,N144)</f>
        <v>1</v>
      </c>
      <c r="AJ144" s="56">
        <f t="shared" si="303"/>
        <v>4</v>
      </c>
      <c r="AK144" s="51">
        <f t="shared" si="282"/>
        <v>14</v>
      </c>
      <c r="AL144" s="60" t="str">
        <f>VLOOKUP(AI144,'MATRIZ CALIFICACIÓN'!$A$10:$B$24,2,0)</f>
        <v>RARO (1)</v>
      </c>
      <c r="AM144" s="60" t="str">
        <f>HLOOKUP(AJ144,'MATRIZ CALIFICACIÓN'!$D$7:$H$8,2,0)</f>
        <v>MAYOR (4)</v>
      </c>
      <c r="AN144" s="50" t="str">
        <f>VLOOKUP(AK144,'MATRIZ CALIFICACIÓN'!$D$58:$E$82,2,FALSE)</f>
        <v>MODERADA</v>
      </c>
      <c r="AO144" s="51" t="str">
        <f>VLOOKUP(AN144,'MATRIZ CALIFICACIÓN'!$G$59:$I$62,2,FALSE)</f>
        <v>* Asumir el riesgo
* Reducir el riesgo</v>
      </c>
      <c r="AP144" s="71" t="s">
        <v>763</v>
      </c>
      <c r="AQ144" s="61" t="s">
        <v>136</v>
      </c>
      <c r="AR144" s="61" t="s">
        <v>127</v>
      </c>
      <c r="AS144" s="53" t="s">
        <v>128</v>
      </c>
      <c r="AT144" s="67">
        <v>42478</v>
      </c>
      <c r="AU144" s="79" t="s">
        <v>764</v>
      </c>
      <c r="AV144" s="80">
        <v>0.1</v>
      </c>
      <c r="AW144" s="120">
        <v>42501</v>
      </c>
      <c r="AX144" s="217" t="s">
        <v>1339</v>
      </c>
      <c r="AY144" s="65"/>
      <c r="AZ144" s="65"/>
      <c r="BA144" s="65"/>
      <c r="BB144" s="65"/>
      <c r="BC144" s="65"/>
      <c r="BD144" s="65"/>
      <c r="BE144" s="65"/>
      <c r="BF144" s="65"/>
      <c r="BG144" s="65"/>
      <c r="BH144" s="65"/>
      <c r="BI144" s="66"/>
      <c r="BJ144" s="66"/>
      <c r="BK144" s="66"/>
      <c r="BL144" s="66"/>
      <c r="BM144" s="66"/>
      <c r="BN144" s="66"/>
      <c r="BO144" s="66"/>
      <c r="BP144" s="66"/>
      <c r="BQ144" s="66"/>
      <c r="BR144" s="66"/>
      <c r="BS144" s="66"/>
      <c r="BT144" s="66"/>
      <c r="BU144" s="66"/>
    </row>
    <row r="145" spans="1:73" ht="320.25" customHeight="1">
      <c r="A145" s="50">
        <v>31</v>
      </c>
      <c r="B145" s="51" t="s">
        <v>39</v>
      </c>
      <c r="C145" s="51" t="s">
        <v>40</v>
      </c>
      <c r="D145" s="51"/>
      <c r="E145" s="52" t="s">
        <v>37</v>
      </c>
      <c r="F145" s="73" t="s">
        <v>723</v>
      </c>
      <c r="G145" s="119" t="s">
        <v>765</v>
      </c>
      <c r="H145" s="51" t="s">
        <v>766</v>
      </c>
      <c r="I145" s="51" t="s">
        <v>767</v>
      </c>
      <c r="J145" s="51" t="s">
        <v>17</v>
      </c>
      <c r="K145" s="53" t="s">
        <v>768</v>
      </c>
      <c r="L145" s="50" t="s">
        <v>41</v>
      </c>
      <c r="M145" s="50" t="s">
        <v>35</v>
      </c>
      <c r="N145" s="54">
        <f>VLOOKUP(L145,'MATRIZ CALIFICACIÓN'!$B$10:$C$24,2,FALSE)</f>
        <v>4</v>
      </c>
      <c r="O145" s="55">
        <f>HLOOKUP(M145,'MATRIZ CALIFICACIÓN'!$D$8:$H$9,2,FALSE)</f>
        <v>3</v>
      </c>
      <c r="P145" s="50">
        <f t="shared" si="0"/>
        <v>43</v>
      </c>
      <c r="Q145" s="55" t="str">
        <f>VLOOKUP(P145,'MATRIZ CALIFICACIÓN'!$D$58:$E$82,2,FALSE)</f>
        <v>ALTA</v>
      </c>
      <c r="R145" s="56" t="str">
        <f>VLOOKUP(Q145,'MATRIZ CALIFICACIÓN'!$G$59:$I$62,2,FALSE)</f>
        <v>* Reducir el riesgo
* Evitar el riesgo
* Compartir o transferir el riesgo</v>
      </c>
      <c r="S145" s="51"/>
      <c r="T145" s="51"/>
      <c r="U145" s="125" t="s">
        <v>769</v>
      </c>
      <c r="V145" s="53" t="s">
        <v>5</v>
      </c>
      <c r="W145" s="53">
        <f t="shared" si="110"/>
        <v>20</v>
      </c>
      <c r="X145" s="53" t="s">
        <v>5</v>
      </c>
      <c r="Y145" s="53">
        <f t="shared" si="111"/>
        <v>20</v>
      </c>
      <c r="Z145" s="53" t="s">
        <v>5</v>
      </c>
      <c r="AA145" s="53">
        <f t="shared" si="112"/>
        <v>40</v>
      </c>
      <c r="AB145" s="53" t="s">
        <v>11</v>
      </c>
      <c r="AC145" s="57">
        <f t="shared" si="5"/>
        <v>80</v>
      </c>
      <c r="AD145" s="58">
        <f t="shared" si="6"/>
        <v>0</v>
      </c>
      <c r="AE145" s="51">
        <f t="shared" ref="AE145:AF145" si="304">IF(SUM(AC145),AVERAGEIF(AC145,"&gt;0",AC145),1)</f>
        <v>80</v>
      </c>
      <c r="AF145" s="51">
        <f t="shared" si="304"/>
        <v>1</v>
      </c>
      <c r="AG145" s="51">
        <f t="shared" ref="AG145:AH145" si="305">IF(AND(AE145&gt;=0,AE145&lt;=50),0,IF(AND(AE145&gt;50,AE145&lt;76),1,2))</f>
        <v>2</v>
      </c>
      <c r="AH145" s="51">
        <f t="shared" si="305"/>
        <v>0</v>
      </c>
      <c r="AI145" s="59">
        <f t="shared" ref="AI145:AJ145" si="306">IF(AG145&lt;N145,N145-AG145,N145)</f>
        <v>2</v>
      </c>
      <c r="AJ145" s="56">
        <f t="shared" si="306"/>
        <v>3</v>
      </c>
      <c r="AK145" s="51">
        <f t="shared" si="282"/>
        <v>23</v>
      </c>
      <c r="AL145" s="60" t="str">
        <f>VLOOKUP(AI145,'MATRIZ CALIFICACIÓN'!$A$10:$B$24,2,0)</f>
        <v>IMPROBABLE (2)</v>
      </c>
      <c r="AM145" s="60" t="str">
        <f>HLOOKUP(AJ145,'MATRIZ CALIFICACIÓN'!$D$7:$H$8,2,0)</f>
        <v>MODERADO (3)</v>
      </c>
      <c r="AN145" s="50" t="str">
        <f>VLOOKUP(AK145,'MATRIZ CALIFICACIÓN'!$D$58:$E$82,2,FALSE)</f>
        <v>MODERADA</v>
      </c>
      <c r="AO145" s="51" t="str">
        <f>VLOOKUP(AN145,'MATRIZ CALIFICACIÓN'!$G$59:$I$62,2,FALSE)</f>
        <v>* Asumir el riesgo
* Reducir el riesgo</v>
      </c>
      <c r="AP145" s="71" t="s">
        <v>770</v>
      </c>
      <c r="AQ145" s="61"/>
      <c r="AR145" s="61"/>
      <c r="AS145" s="53"/>
      <c r="AT145" s="67">
        <v>42478</v>
      </c>
      <c r="AU145" s="79" t="s">
        <v>771</v>
      </c>
      <c r="AV145" s="80">
        <v>0.1</v>
      </c>
      <c r="AW145" s="120">
        <v>42501</v>
      </c>
      <c r="AX145" s="217" t="s">
        <v>1339</v>
      </c>
      <c r="AY145" s="65"/>
      <c r="AZ145" s="65"/>
      <c r="BA145" s="65"/>
      <c r="BB145" s="65"/>
      <c r="BC145" s="65"/>
      <c r="BD145" s="65"/>
      <c r="BE145" s="65"/>
      <c r="BF145" s="65"/>
      <c r="BG145" s="65"/>
      <c r="BH145" s="65"/>
      <c r="BI145" s="66"/>
      <c r="BJ145" s="66"/>
      <c r="BK145" s="66"/>
      <c r="BL145" s="66"/>
      <c r="BM145" s="66"/>
      <c r="BN145" s="66"/>
      <c r="BO145" s="66"/>
      <c r="BP145" s="66"/>
      <c r="BQ145" s="66"/>
      <c r="BR145" s="66"/>
      <c r="BS145" s="66"/>
      <c r="BT145" s="66"/>
      <c r="BU145" s="66"/>
    </row>
    <row r="146" spans="1:73" ht="95.25" customHeight="1">
      <c r="A146" s="50">
        <v>32</v>
      </c>
      <c r="B146" s="51" t="s">
        <v>45</v>
      </c>
      <c r="C146" s="51" t="s">
        <v>46</v>
      </c>
      <c r="D146" s="51" t="s">
        <v>36</v>
      </c>
      <c r="E146" s="52" t="s">
        <v>30</v>
      </c>
      <c r="F146" s="51" t="s">
        <v>772</v>
      </c>
      <c r="G146" s="51" t="s">
        <v>773</v>
      </c>
      <c r="H146" s="51" t="s">
        <v>774</v>
      </c>
      <c r="I146" s="51" t="s">
        <v>775</v>
      </c>
      <c r="J146" s="51" t="s">
        <v>17</v>
      </c>
      <c r="K146" s="53" t="s">
        <v>385</v>
      </c>
      <c r="L146" s="50" t="s">
        <v>34</v>
      </c>
      <c r="M146" s="50" t="s">
        <v>35</v>
      </c>
      <c r="N146" s="54">
        <f>VLOOKUP(L146,'MATRIZ CALIFICACIÓN'!$B$10:$C$24,2,FALSE)</f>
        <v>3</v>
      </c>
      <c r="O146" s="55">
        <f>HLOOKUP(M146,'MATRIZ CALIFICACIÓN'!$D$8:$H$9,2,FALSE)</f>
        <v>3</v>
      </c>
      <c r="P146" s="50">
        <f t="shared" si="0"/>
        <v>33</v>
      </c>
      <c r="Q146" s="55" t="str">
        <f>VLOOKUP(P146,'MATRIZ CALIFICACIÓN'!$D$58:$E$82,2,FALSE)</f>
        <v>ALTA</v>
      </c>
      <c r="R146" s="56" t="str">
        <f>VLOOKUP(Q146,'MATRIZ CALIFICACIÓN'!$G$59:$I$62,2,FALSE)</f>
        <v>* Reducir el riesgo
* Evitar el riesgo
* Compartir o transferir el riesgo</v>
      </c>
      <c r="S146" s="51" t="s">
        <v>5</v>
      </c>
      <c r="T146" s="51">
        <f t="shared" ref="T146:T158" si="307">IF(S146="","",IF(S146="si",20,0))</f>
        <v>20</v>
      </c>
      <c r="U146" s="53" t="s">
        <v>776</v>
      </c>
      <c r="V146" s="53" t="s">
        <v>5</v>
      </c>
      <c r="W146" s="53">
        <f t="shared" si="110"/>
        <v>20</v>
      </c>
      <c r="X146" s="53" t="s">
        <v>5</v>
      </c>
      <c r="Y146" s="53">
        <f t="shared" si="111"/>
        <v>20</v>
      </c>
      <c r="Z146" s="53" t="s">
        <v>5</v>
      </c>
      <c r="AA146" s="53">
        <f t="shared" si="112"/>
        <v>40</v>
      </c>
      <c r="AB146" s="53" t="s">
        <v>11</v>
      </c>
      <c r="AC146" s="57">
        <f t="shared" si="5"/>
        <v>100</v>
      </c>
      <c r="AD146" s="58">
        <f t="shared" si="6"/>
        <v>0</v>
      </c>
      <c r="AE146" s="51">
        <f t="shared" ref="AE146:AF146" si="308">IF(SUM(AC146),AVERAGEIF(AC146,"&gt;0",AC146),1)</f>
        <v>100</v>
      </c>
      <c r="AF146" s="51">
        <f t="shared" si="308"/>
        <v>1</v>
      </c>
      <c r="AG146" s="51">
        <f t="shared" ref="AG146:AH146" si="309">IF(AND(AE146&gt;=0,AE146&lt;=50),0,IF(AND(AE146&gt;50,AE146&lt;76),1,2))</f>
        <v>2</v>
      </c>
      <c r="AH146" s="51">
        <f t="shared" si="309"/>
        <v>0</v>
      </c>
      <c r="AI146" s="59">
        <f t="shared" ref="AI146:AJ146" si="310">IF(AG146&lt;N146,N146-AG146,N146)</f>
        <v>1</v>
      </c>
      <c r="AJ146" s="56">
        <f t="shared" si="310"/>
        <v>3</v>
      </c>
      <c r="AK146" s="51">
        <f t="shared" ref="AK146:AK147" si="311">VALUE(CONCATENATE(AI7:AI146,AJ146))</f>
        <v>13</v>
      </c>
      <c r="AL146" s="60" t="str">
        <f>VLOOKUP(AI146,'MATRIZ CALIFICACIÓN'!$A$10:$B$24,2,0)</f>
        <v>RARO (1)</v>
      </c>
      <c r="AM146" s="60" t="str">
        <f>HLOOKUP(AJ146,'MATRIZ CALIFICACIÓN'!$D$7:$H$8,2,0)</f>
        <v>MODERADO (3)</v>
      </c>
      <c r="AN146" s="50" t="str">
        <f>VLOOKUP(AK146,'MATRIZ CALIFICACIÓN'!$D$58:$E$82,2,FALSE)</f>
        <v>BAJA</v>
      </c>
      <c r="AO146" s="51" t="str">
        <f>VLOOKUP(AN146,'MATRIZ CALIFICACIÓN'!$G$59:$I$62,2,FALSE)</f>
        <v>* Asumir el riesgo</v>
      </c>
      <c r="AP146" s="53" t="s">
        <v>776</v>
      </c>
      <c r="AQ146" s="61" t="s">
        <v>136</v>
      </c>
      <c r="AR146" s="61" t="s">
        <v>127</v>
      </c>
      <c r="AS146" s="53" t="s">
        <v>388</v>
      </c>
      <c r="AT146" s="67">
        <v>42482</v>
      </c>
      <c r="AU146" s="79" t="s">
        <v>777</v>
      </c>
      <c r="AV146" s="128">
        <v>0.33329999999999999</v>
      </c>
      <c r="AW146" s="120">
        <v>42501</v>
      </c>
      <c r="AX146" s="217" t="s">
        <v>1339</v>
      </c>
      <c r="AY146" s="65"/>
      <c r="AZ146" s="65"/>
      <c r="BA146" s="65"/>
      <c r="BB146" s="65"/>
      <c r="BC146" s="65"/>
      <c r="BD146" s="65"/>
      <c r="BE146" s="65"/>
      <c r="BF146" s="65"/>
      <c r="BG146" s="65"/>
      <c r="BH146" s="65"/>
      <c r="BI146" s="66"/>
      <c r="BJ146" s="66"/>
      <c r="BK146" s="66"/>
      <c r="BL146" s="66"/>
      <c r="BM146" s="66"/>
      <c r="BN146" s="66"/>
      <c r="BO146" s="66"/>
      <c r="BP146" s="66"/>
      <c r="BQ146" s="66"/>
      <c r="BR146" s="66"/>
      <c r="BS146" s="66"/>
      <c r="BT146" s="66"/>
      <c r="BU146" s="66"/>
    </row>
    <row r="147" spans="1:73" ht="138" customHeight="1">
      <c r="A147" s="50">
        <v>32</v>
      </c>
      <c r="B147" s="51" t="s">
        <v>45</v>
      </c>
      <c r="C147" s="51" t="s">
        <v>46</v>
      </c>
      <c r="D147" s="51" t="s">
        <v>29</v>
      </c>
      <c r="E147" s="52" t="s">
        <v>30</v>
      </c>
      <c r="F147" s="51" t="s">
        <v>772</v>
      </c>
      <c r="G147" s="51" t="s">
        <v>778</v>
      </c>
      <c r="H147" s="51" t="s">
        <v>779</v>
      </c>
      <c r="I147" s="51" t="s">
        <v>780</v>
      </c>
      <c r="J147" s="51" t="s">
        <v>8</v>
      </c>
      <c r="K147" s="53" t="s">
        <v>267</v>
      </c>
      <c r="L147" s="50" t="s">
        <v>41</v>
      </c>
      <c r="M147" s="50" t="s">
        <v>35</v>
      </c>
      <c r="N147" s="54">
        <f>VLOOKUP(L147,'MATRIZ CALIFICACIÓN'!$B$10:$C$24,2,FALSE)</f>
        <v>4</v>
      </c>
      <c r="O147" s="55">
        <f>HLOOKUP(M147,'MATRIZ CALIFICACIÓN'!$D$8:$H$9,2,FALSE)</f>
        <v>3</v>
      </c>
      <c r="P147" s="50">
        <f t="shared" si="0"/>
        <v>43</v>
      </c>
      <c r="Q147" s="55" t="str">
        <f>VLOOKUP(P147,'MATRIZ CALIFICACIÓN'!$D$58:$E$82,2,FALSE)</f>
        <v>ALTA</v>
      </c>
      <c r="R147" s="56" t="str">
        <f>VLOOKUP(Q147,'MATRIZ CALIFICACIÓN'!$G$59:$I$62,2,FALSE)</f>
        <v>* Reducir el riesgo
* Evitar el riesgo
* Compartir o transferir el riesgo</v>
      </c>
      <c r="S147" s="51" t="s">
        <v>5</v>
      </c>
      <c r="T147" s="51">
        <f t="shared" si="307"/>
        <v>20</v>
      </c>
      <c r="U147" s="53" t="s">
        <v>781</v>
      </c>
      <c r="V147" s="53" t="s">
        <v>5</v>
      </c>
      <c r="W147" s="53">
        <f t="shared" si="110"/>
        <v>20</v>
      </c>
      <c r="X147" s="53" t="s">
        <v>5</v>
      </c>
      <c r="Y147" s="53">
        <f t="shared" si="111"/>
        <v>20</v>
      </c>
      <c r="Z147" s="53" t="s">
        <v>5</v>
      </c>
      <c r="AA147" s="53">
        <f t="shared" si="112"/>
        <v>40</v>
      </c>
      <c r="AB147" s="53" t="s">
        <v>11</v>
      </c>
      <c r="AC147" s="57">
        <f t="shared" si="5"/>
        <v>100</v>
      </c>
      <c r="AD147" s="58">
        <f t="shared" si="6"/>
        <v>0</v>
      </c>
      <c r="AE147" s="51">
        <f t="shared" ref="AE147:AF147" si="312">IF(SUM(AC147),AVERAGEIF(AC147,"&gt;0",AC147),1)</f>
        <v>100</v>
      </c>
      <c r="AF147" s="51">
        <f t="shared" si="312"/>
        <v>1</v>
      </c>
      <c r="AG147" s="51">
        <f t="shared" ref="AG147:AH147" si="313">IF(AND(AE147&gt;=0,AE147&lt;=50),0,IF(AND(AE147&gt;50,AE147&lt;76),1,2))</f>
        <v>2</v>
      </c>
      <c r="AH147" s="51">
        <f t="shared" si="313"/>
        <v>0</v>
      </c>
      <c r="AI147" s="59">
        <f t="shared" ref="AI147:AJ147" si="314">IF(AG147&lt;N147,N147-AG147,N147)</f>
        <v>2</v>
      </c>
      <c r="AJ147" s="56">
        <f t="shared" si="314"/>
        <v>3</v>
      </c>
      <c r="AK147" s="51">
        <f t="shared" si="311"/>
        <v>23</v>
      </c>
      <c r="AL147" s="60" t="str">
        <f>VLOOKUP(AI147,'MATRIZ CALIFICACIÓN'!$A$10:$B$24,2,0)</f>
        <v>IMPROBABLE (2)</v>
      </c>
      <c r="AM147" s="60" t="str">
        <f>HLOOKUP(AJ147,'MATRIZ CALIFICACIÓN'!$D$7:$H$8,2,0)</f>
        <v>MODERADO (3)</v>
      </c>
      <c r="AN147" s="50" t="str">
        <f>VLOOKUP(AK147,'MATRIZ CALIFICACIÓN'!$D$58:$E$82,2,FALSE)</f>
        <v>MODERADA</v>
      </c>
      <c r="AO147" s="51" t="str">
        <f>VLOOKUP(AN147,'MATRIZ CALIFICACIÓN'!$G$59:$I$62,2,FALSE)</f>
        <v>* Asumir el riesgo
* Reducir el riesgo</v>
      </c>
      <c r="AP147" s="53" t="s">
        <v>782</v>
      </c>
      <c r="AQ147" s="61" t="s">
        <v>136</v>
      </c>
      <c r="AR147" s="61" t="s">
        <v>127</v>
      </c>
      <c r="AS147" s="53" t="s">
        <v>388</v>
      </c>
      <c r="AT147" s="67">
        <v>42481</v>
      </c>
      <c r="AU147" s="79" t="s">
        <v>783</v>
      </c>
      <c r="AV147" s="69" t="s">
        <v>784</v>
      </c>
      <c r="AW147" s="120">
        <v>42501</v>
      </c>
      <c r="AX147" s="217" t="s">
        <v>1339</v>
      </c>
      <c r="AY147" s="65"/>
      <c r="AZ147" s="65"/>
      <c r="BA147" s="65"/>
      <c r="BB147" s="65"/>
      <c r="BC147" s="65"/>
      <c r="BD147" s="65"/>
      <c r="BE147" s="65"/>
      <c r="BF147" s="65"/>
      <c r="BG147" s="65"/>
      <c r="BH147" s="65"/>
      <c r="BI147" s="66"/>
      <c r="BJ147" s="66"/>
      <c r="BK147" s="66"/>
      <c r="BL147" s="66"/>
      <c r="BM147" s="66"/>
      <c r="BN147" s="66"/>
      <c r="BO147" s="66"/>
      <c r="BP147" s="66"/>
      <c r="BQ147" s="66"/>
      <c r="BR147" s="66"/>
      <c r="BS147" s="66"/>
      <c r="BT147" s="66"/>
      <c r="BU147" s="66"/>
    </row>
    <row r="148" spans="1:73" ht="95.25" customHeight="1">
      <c r="A148" s="50">
        <v>32</v>
      </c>
      <c r="B148" s="85" t="s">
        <v>585</v>
      </c>
      <c r="C148" s="83" t="s">
        <v>46</v>
      </c>
      <c r="D148" s="51" t="s">
        <v>36</v>
      </c>
      <c r="E148" s="52" t="s">
        <v>30</v>
      </c>
      <c r="F148" s="83" t="s">
        <v>772</v>
      </c>
      <c r="G148" s="85" t="s">
        <v>785</v>
      </c>
      <c r="H148" s="51" t="s">
        <v>786</v>
      </c>
      <c r="I148" s="71" t="s">
        <v>787</v>
      </c>
      <c r="J148" s="73" t="s">
        <v>143</v>
      </c>
      <c r="K148" s="85" t="s">
        <v>310</v>
      </c>
      <c r="L148" s="50" t="s">
        <v>34</v>
      </c>
      <c r="M148" s="50" t="s">
        <v>35</v>
      </c>
      <c r="N148" s="54">
        <f>VLOOKUP(L148,'MATRIZ CALIFICACIÓN'!$B$10:$C$24,2,FALSE)</f>
        <v>3</v>
      </c>
      <c r="O148" s="55">
        <f>HLOOKUP(M148,'MATRIZ CALIFICACIÓN'!$D$8:$H$9,2,FALSE)</f>
        <v>3</v>
      </c>
      <c r="P148" s="50">
        <f t="shared" si="0"/>
        <v>33</v>
      </c>
      <c r="Q148" s="55" t="str">
        <f>VLOOKUP(P148,'MATRIZ CALIFICACIÓN'!$D$58:$E$82,2,FALSE)</f>
        <v>ALTA</v>
      </c>
      <c r="R148" s="56" t="str">
        <f>VLOOKUP(Q148,'MATRIZ CALIFICACIÓN'!$G$59:$I$62,2,FALSE)</f>
        <v>* Reducir el riesgo
* Evitar el riesgo
* Compartir o transferir el riesgo</v>
      </c>
      <c r="S148" s="51" t="s">
        <v>5</v>
      </c>
      <c r="T148" s="51">
        <f t="shared" si="307"/>
        <v>20</v>
      </c>
      <c r="U148" s="71" t="s">
        <v>788</v>
      </c>
      <c r="V148" s="53" t="s">
        <v>5</v>
      </c>
      <c r="W148" s="53">
        <f t="shared" si="110"/>
        <v>20</v>
      </c>
      <c r="X148" s="53" t="s">
        <v>5</v>
      </c>
      <c r="Y148" s="53">
        <f t="shared" si="111"/>
        <v>20</v>
      </c>
      <c r="Z148" s="53" t="s">
        <v>5</v>
      </c>
      <c r="AA148" s="53">
        <f t="shared" si="112"/>
        <v>40</v>
      </c>
      <c r="AB148" s="53" t="s">
        <v>12</v>
      </c>
      <c r="AC148" s="75">
        <f t="shared" si="5"/>
        <v>0</v>
      </c>
      <c r="AD148" s="58">
        <f t="shared" si="6"/>
        <v>100</v>
      </c>
      <c r="AE148" s="51">
        <f t="shared" ref="AE148:AF148" si="315">IF(SUM(AC148),AVERAGEIF(AC148,"&gt;0",AC148),1)</f>
        <v>1</v>
      </c>
      <c r="AF148" s="51">
        <f t="shared" si="315"/>
        <v>100</v>
      </c>
      <c r="AG148" s="51">
        <f t="shared" ref="AG148:AH148" si="316">IF(AND(AE148&gt;=0,AE148&lt;=50),0,IF(AND(AE148&gt;50,AE148&lt;76),1,2))</f>
        <v>0</v>
      </c>
      <c r="AH148" s="51">
        <f t="shared" si="316"/>
        <v>2</v>
      </c>
      <c r="AI148" s="59">
        <f t="shared" ref="AI148:AJ148" si="317">IF(AG148&lt;N148,N148-AG148,N148)</f>
        <v>3</v>
      </c>
      <c r="AJ148" s="56">
        <f t="shared" si="317"/>
        <v>1</v>
      </c>
      <c r="AK148" s="51">
        <f>VALUE(CONCATENATE(AI66:AI148,AJ148))</f>
        <v>31</v>
      </c>
      <c r="AL148" s="76" t="s">
        <v>1338</v>
      </c>
      <c r="AM148" s="76" t="s">
        <v>1338</v>
      </c>
      <c r="AN148" s="50" t="s">
        <v>1338</v>
      </c>
      <c r="AO148" s="51" t="s">
        <v>1338</v>
      </c>
      <c r="AP148" s="85" t="s">
        <v>789</v>
      </c>
      <c r="AQ148" s="61" t="s">
        <v>136</v>
      </c>
      <c r="AR148" s="61" t="s">
        <v>127</v>
      </c>
      <c r="AS148" s="53" t="s">
        <v>388</v>
      </c>
      <c r="AT148" s="67">
        <v>42466</v>
      </c>
      <c r="AU148" s="79" t="s">
        <v>790</v>
      </c>
      <c r="AV148" s="80">
        <v>0.3</v>
      </c>
      <c r="AW148" s="120">
        <v>42501</v>
      </c>
      <c r="AX148" s="217" t="s">
        <v>1339</v>
      </c>
      <c r="AY148" s="65"/>
      <c r="AZ148" s="65"/>
      <c r="BA148" s="65"/>
      <c r="BB148" s="65"/>
      <c r="BC148" s="65"/>
      <c r="BD148" s="65"/>
      <c r="BE148" s="65"/>
      <c r="BF148" s="65"/>
      <c r="BG148" s="65"/>
      <c r="BH148" s="65"/>
      <c r="BI148" s="66"/>
      <c r="BJ148" s="66"/>
      <c r="BK148" s="66"/>
      <c r="BL148" s="66"/>
      <c r="BM148" s="66"/>
      <c r="BN148" s="66"/>
      <c r="BO148" s="66"/>
      <c r="BP148" s="66"/>
      <c r="BQ148" s="66"/>
      <c r="BR148" s="66"/>
      <c r="BS148" s="66"/>
      <c r="BT148" s="66"/>
      <c r="BU148" s="66"/>
    </row>
    <row r="149" spans="1:73" ht="121.5">
      <c r="A149" s="50">
        <v>32</v>
      </c>
      <c r="B149" s="85" t="s">
        <v>585</v>
      </c>
      <c r="C149" s="83" t="s">
        <v>791</v>
      </c>
      <c r="D149" s="51" t="s">
        <v>29</v>
      </c>
      <c r="E149" s="52" t="s">
        <v>30</v>
      </c>
      <c r="F149" s="83" t="s">
        <v>772</v>
      </c>
      <c r="G149" s="85" t="s">
        <v>792</v>
      </c>
      <c r="H149" s="51" t="s">
        <v>793</v>
      </c>
      <c r="I149" s="71" t="s">
        <v>794</v>
      </c>
      <c r="J149" s="73" t="s">
        <v>236</v>
      </c>
      <c r="K149" s="85" t="s">
        <v>228</v>
      </c>
      <c r="L149" s="50" t="s">
        <v>27</v>
      </c>
      <c r="M149" s="50" t="s">
        <v>35</v>
      </c>
      <c r="N149" s="54">
        <f>VLOOKUP(L149,'MATRIZ CALIFICACIÓN'!$B$10:$C$24,2,FALSE)</f>
        <v>2</v>
      </c>
      <c r="O149" s="55">
        <f>HLOOKUP(M149,'MATRIZ CALIFICACIÓN'!$D$8:$H$9,2,FALSE)</f>
        <v>3</v>
      </c>
      <c r="P149" s="50">
        <f t="shared" si="0"/>
        <v>23</v>
      </c>
      <c r="Q149" s="50" t="str">
        <f>VLOOKUP(P149,'MATRIZ CALIFICACIÓN'!$D$58:$E$82,2,FALSE)</f>
        <v>MODERADA</v>
      </c>
      <c r="R149" s="56" t="str">
        <f>VLOOKUP(Q149,'MATRIZ CALIFICACIÓN'!$G$59:$I$62,2,FALSE)</f>
        <v>* Asumir el riesgo
* Reducir el riesgo</v>
      </c>
      <c r="S149" s="51" t="s">
        <v>5</v>
      </c>
      <c r="T149" s="51">
        <f t="shared" si="307"/>
        <v>20</v>
      </c>
      <c r="U149" s="71" t="s">
        <v>795</v>
      </c>
      <c r="V149" s="53" t="s">
        <v>5</v>
      </c>
      <c r="W149" s="53">
        <f t="shared" si="110"/>
        <v>20</v>
      </c>
      <c r="X149" s="53" t="s">
        <v>5</v>
      </c>
      <c r="Y149" s="53">
        <f t="shared" si="111"/>
        <v>20</v>
      </c>
      <c r="Z149" s="53" t="s">
        <v>5</v>
      </c>
      <c r="AA149" s="53">
        <f t="shared" si="112"/>
        <v>40</v>
      </c>
      <c r="AB149" s="53" t="s">
        <v>11</v>
      </c>
      <c r="AC149" s="57">
        <f t="shared" si="5"/>
        <v>100</v>
      </c>
      <c r="AD149" s="58">
        <f t="shared" si="6"/>
        <v>0</v>
      </c>
      <c r="AE149" s="51">
        <f t="shared" ref="AE149:AF149" si="318">IF(SUM(AC149),AVERAGEIF(AC149,"&gt;0",AC149),1)</f>
        <v>100</v>
      </c>
      <c r="AF149" s="51">
        <f t="shared" si="318"/>
        <v>1</v>
      </c>
      <c r="AG149" s="51">
        <f t="shared" ref="AG149:AH149" si="319">IF(AND(AE149&gt;=0,AE149&lt;=50),0,IF(AND(AE149&gt;50,AE149&lt;76),1,2))</f>
        <v>2</v>
      </c>
      <c r="AH149" s="51">
        <f t="shared" si="319"/>
        <v>0</v>
      </c>
      <c r="AI149" s="59">
        <f t="shared" ref="AI149:AJ149" si="320">IF(AG149&lt;N149,N149-AG149,N149)</f>
        <v>2</v>
      </c>
      <c r="AJ149" s="56">
        <f t="shared" si="320"/>
        <v>3</v>
      </c>
      <c r="AK149" s="51">
        <f>VALUE(CONCATENATE(AI65:AI149,AJ149))</f>
        <v>23</v>
      </c>
      <c r="AL149" s="76" t="s">
        <v>1338</v>
      </c>
      <c r="AM149" s="76" t="s">
        <v>1338</v>
      </c>
      <c r="AN149" s="50" t="s">
        <v>1338</v>
      </c>
      <c r="AO149" s="51" t="s">
        <v>1338</v>
      </c>
      <c r="AP149" s="85" t="s">
        <v>796</v>
      </c>
      <c r="AQ149" s="61">
        <v>42370</v>
      </c>
      <c r="AR149" s="61">
        <v>42734</v>
      </c>
      <c r="AS149" s="53" t="s">
        <v>797</v>
      </c>
      <c r="AT149" s="67">
        <v>42481</v>
      </c>
      <c r="AU149" s="79" t="s">
        <v>798</v>
      </c>
      <c r="AV149" s="80">
        <v>0.2</v>
      </c>
      <c r="AW149" s="120">
        <v>42501</v>
      </c>
      <c r="AX149" s="217" t="s">
        <v>1339</v>
      </c>
      <c r="AY149" s="65"/>
      <c r="AZ149" s="65"/>
      <c r="BA149" s="65"/>
      <c r="BB149" s="65"/>
      <c r="BC149" s="65"/>
      <c r="BD149" s="65"/>
      <c r="BE149" s="65"/>
      <c r="BF149" s="65"/>
      <c r="BG149" s="65"/>
      <c r="BH149" s="65"/>
      <c r="BI149" s="66"/>
      <c r="BJ149" s="66"/>
      <c r="BK149" s="66"/>
      <c r="BL149" s="66"/>
      <c r="BM149" s="66"/>
      <c r="BN149" s="66"/>
      <c r="BO149" s="66"/>
      <c r="BP149" s="66"/>
      <c r="BQ149" s="66"/>
      <c r="BR149" s="66"/>
      <c r="BS149" s="66"/>
      <c r="BT149" s="66"/>
      <c r="BU149" s="66"/>
    </row>
    <row r="150" spans="1:73" ht="187.5" customHeight="1">
      <c r="A150" s="50">
        <v>33</v>
      </c>
      <c r="B150" s="85" t="s">
        <v>39</v>
      </c>
      <c r="C150" s="85" t="s">
        <v>249</v>
      </c>
      <c r="D150" s="51" t="s">
        <v>36</v>
      </c>
      <c r="E150" s="52" t="s">
        <v>30</v>
      </c>
      <c r="F150" s="85" t="s">
        <v>799</v>
      </c>
      <c r="G150" s="85" t="s">
        <v>800</v>
      </c>
      <c r="H150" s="51" t="s">
        <v>801</v>
      </c>
      <c r="I150" s="51" t="s">
        <v>802</v>
      </c>
      <c r="J150" s="73" t="s">
        <v>236</v>
      </c>
      <c r="K150" s="85" t="s">
        <v>310</v>
      </c>
      <c r="L150" s="50" t="s">
        <v>34</v>
      </c>
      <c r="M150" s="50" t="s">
        <v>48</v>
      </c>
      <c r="N150" s="54">
        <f>VLOOKUP(L150,'MATRIZ CALIFICACIÓN'!$B$10:$C$24,2,FALSE)</f>
        <v>3</v>
      </c>
      <c r="O150" s="55">
        <f>HLOOKUP(M150,'MATRIZ CALIFICACIÓN'!$D$8:$H$9,2,FALSE)</f>
        <v>5</v>
      </c>
      <c r="P150" s="50">
        <f t="shared" si="0"/>
        <v>35</v>
      </c>
      <c r="Q150" s="50" t="str">
        <f>VLOOKUP(P150,'MATRIZ CALIFICACIÓN'!$D$58:$E$82,2,FALSE)</f>
        <v>EXTREMA</v>
      </c>
      <c r="R150" s="56" t="str">
        <f>VLOOKUP(Q150,'MATRIZ CALIFICACIÓN'!$G$59:$I$62,2,FALSE)</f>
        <v>* Reducir el riesgo
* Evitar el riesgo
* Compartir o transferir el riesgo</v>
      </c>
      <c r="S150" s="51" t="s">
        <v>5</v>
      </c>
      <c r="T150" s="51">
        <f t="shared" si="307"/>
        <v>20</v>
      </c>
      <c r="U150" s="71" t="s">
        <v>803</v>
      </c>
      <c r="V150" s="53" t="s">
        <v>5</v>
      </c>
      <c r="W150" s="53">
        <f t="shared" si="110"/>
        <v>20</v>
      </c>
      <c r="X150" s="53" t="s">
        <v>5</v>
      </c>
      <c r="Y150" s="53">
        <f t="shared" si="111"/>
        <v>20</v>
      </c>
      <c r="Z150" s="53" t="s">
        <v>5</v>
      </c>
      <c r="AA150" s="53">
        <f t="shared" si="112"/>
        <v>40</v>
      </c>
      <c r="AB150" s="53" t="s">
        <v>11</v>
      </c>
      <c r="AC150" s="57">
        <f t="shared" si="5"/>
        <v>100</v>
      </c>
      <c r="AD150" s="58">
        <f t="shared" si="6"/>
        <v>0</v>
      </c>
      <c r="AE150" s="51">
        <f t="shared" ref="AE150:AF150" si="321">IF(SUM(AC150),AVERAGEIF(AC150,"&gt;0",AC150),1)</f>
        <v>100</v>
      </c>
      <c r="AF150" s="51">
        <f t="shared" si="321"/>
        <v>1</v>
      </c>
      <c r="AG150" s="51">
        <f t="shared" ref="AG150:AH150" si="322">IF(AND(AE150&gt;=0,AE150&lt;=50),0,IF(AND(AE150&gt;50,AE150&lt;76),1,2))</f>
        <v>2</v>
      </c>
      <c r="AH150" s="51">
        <f t="shared" si="322"/>
        <v>0</v>
      </c>
      <c r="AI150" s="59">
        <f t="shared" ref="AI150:AJ150" si="323">IF(AG150&lt;N150,N150-AG150,N150)</f>
        <v>1</v>
      </c>
      <c r="AJ150" s="56">
        <f t="shared" si="323"/>
        <v>5</v>
      </c>
      <c r="AK150" s="51">
        <f>VALUE(CONCATENATE(AI72:AI150,AJ150))</f>
        <v>15</v>
      </c>
      <c r="AL150" s="76" t="s">
        <v>1338</v>
      </c>
      <c r="AM150" s="76" t="s">
        <v>1338</v>
      </c>
      <c r="AN150" s="50" t="s">
        <v>1338</v>
      </c>
      <c r="AO150" s="51" t="s">
        <v>1338</v>
      </c>
      <c r="AP150" s="85" t="s">
        <v>804</v>
      </c>
      <c r="AQ150" s="61" t="s">
        <v>136</v>
      </c>
      <c r="AR150" s="61" t="s">
        <v>127</v>
      </c>
      <c r="AS150" s="53" t="s">
        <v>388</v>
      </c>
      <c r="AT150" s="67">
        <v>42466</v>
      </c>
      <c r="AU150" s="129" t="s">
        <v>805</v>
      </c>
      <c r="AV150" s="80">
        <v>0.33</v>
      </c>
      <c r="AW150" s="120">
        <v>42501</v>
      </c>
      <c r="AX150" s="217" t="s">
        <v>1339</v>
      </c>
      <c r="AY150" s="65"/>
      <c r="AZ150" s="65"/>
      <c r="BA150" s="65"/>
      <c r="BB150" s="65"/>
      <c r="BC150" s="65"/>
      <c r="BD150" s="65"/>
      <c r="BE150" s="65"/>
      <c r="BF150" s="65"/>
      <c r="BG150" s="65"/>
      <c r="BH150" s="65"/>
      <c r="BI150" s="66"/>
      <c r="BJ150" s="66"/>
      <c r="BK150" s="66"/>
      <c r="BL150" s="66"/>
      <c r="BM150" s="66"/>
      <c r="BN150" s="66"/>
      <c r="BO150" s="66"/>
      <c r="BP150" s="66"/>
      <c r="BQ150" s="66"/>
      <c r="BR150" s="66"/>
      <c r="BS150" s="66"/>
      <c r="BT150" s="66"/>
      <c r="BU150" s="66"/>
    </row>
    <row r="151" spans="1:73" ht="95.25" customHeight="1">
      <c r="A151" s="50">
        <v>34</v>
      </c>
      <c r="B151" s="51" t="s">
        <v>39</v>
      </c>
      <c r="C151" s="51" t="s">
        <v>40</v>
      </c>
      <c r="D151" s="51" t="s">
        <v>36</v>
      </c>
      <c r="E151" s="52" t="s">
        <v>37</v>
      </c>
      <c r="F151" s="52" t="s">
        <v>806</v>
      </c>
      <c r="G151" s="52" t="s">
        <v>807</v>
      </c>
      <c r="H151" s="51" t="s">
        <v>808</v>
      </c>
      <c r="I151" s="51" t="s">
        <v>809</v>
      </c>
      <c r="J151" s="51" t="s">
        <v>17</v>
      </c>
      <c r="K151" s="53" t="s">
        <v>810</v>
      </c>
      <c r="L151" s="50" t="s">
        <v>41</v>
      </c>
      <c r="M151" s="50" t="s">
        <v>28</v>
      </c>
      <c r="N151" s="54">
        <f>VLOOKUP(L151,'MATRIZ CALIFICACIÓN'!$B$10:$C$24,2,FALSE)</f>
        <v>4</v>
      </c>
      <c r="O151" s="55">
        <f>HLOOKUP(M151,'MATRIZ CALIFICACIÓN'!$D$8:$H$9,2,FALSE)</f>
        <v>2</v>
      </c>
      <c r="P151" s="50">
        <f t="shared" si="0"/>
        <v>42</v>
      </c>
      <c r="Q151" s="55" t="str">
        <f>VLOOKUP(P151,'MATRIZ CALIFICACIÓN'!$D$58:$E$82,2,FALSE)</f>
        <v>ALTA</v>
      </c>
      <c r="R151" s="56" t="str">
        <f>VLOOKUP(Q151,'MATRIZ CALIFICACIÓN'!$G$59:$I$62,2,FALSE)</f>
        <v>* Reducir el riesgo
* Evitar el riesgo
* Compartir o transferir el riesgo</v>
      </c>
      <c r="S151" s="51" t="s">
        <v>5</v>
      </c>
      <c r="T151" s="51">
        <f t="shared" si="307"/>
        <v>20</v>
      </c>
      <c r="U151" s="53" t="s">
        <v>811</v>
      </c>
      <c r="V151" s="53" t="s">
        <v>13</v>
      </c>
      <c r="W151" s="53">
        <f t="shared" si="110"/>
        <v>0</v>
      </c>
      <c r="X151" s="53" t="s">
        <v>5</v>
      </c>
      <c r="Y151" s="53">
        <f t="shared" si="111"/>
        <v>20</v>
      </c>
      <c r="Z151" s="53" t="s">
        <v>14</v>
      </c>
      <c r="AA151" s="53">
        <f t="shared" si="112"/>
        <v>0</v>
      </c>
      <c r="AB151" s="53" t="s">
        <v>11</v>
      </c>
      <c r="AC151" s="57">
        <f t="shared" si="5"/>
        <v>40</v>
      </c>
      <c r="AD151" s="58">
        <f t="shared" si="6"/>
        <v>0</v>
      </c>
      <c r="AE151" s="51">
        <f t="shared" ref="AE151:AF151" si="324">IF(SUM(AC151),AVERAGEIF(AC151,"&gt;0",AC151),1)</f>
        <v>40</v>
      </c>
      <c r="AF151" s="51">
        <f t="shared" si="324"/>
        <v>1</v>
      </c>
      <c r="AG151" s="51">
        <f t="shared" ref="AG151:AH151" si="325">IF(AND(AE151&gt;=0,AE151&lt;=50),0,IF(AND(AE151&gt;50,AE151&lt;76),1,2))</f>
        <v>0</v>
      </c>
      <c r="AH151" s="51">
        <f t="shared" si="325"/>
        <v>0</v>
      </c>
      <c r="AI151" s="59">
        <f t="shared" ref="AI151:AJ151" si="326">IF(AG151&lt;N151,N151-AG151,N151)</f>
        <v>4</v>
      </c>
      <c r="AJ151" s="56">
        <f t="shared" si="326"/>
        <v>2</v>
      </c>
      <c r="AK151" s="51">
        <f t="shared" ref="AK151:AK155" si="327">VALUE(CONCATENATE(AI8:AI151,AJ151))</f>
        <v>42</v>
      </c>
      <c r="AL151" s="60" t="str">
        <f>VLOOKUP(AI151,'MATRIZ CALIFICACIÓN'!$A$10:$B$24,2,0)</f>
        <v>PROBABLE (4)</v>
      </c>
      <c r="AM151" s="60" t="str">
        <f>HLOOKUP(AJ151,'MATRIZ CALIFICACIÓN'!$D$7:$H$8,2,0)</f>
        <v>MENOR (2)</v>
      </c>
      <c r="AN151" s="50" t="str">
        <f>VLOOKUP(AK151,'MATRIZ CALIFICACIÓN'!$D$58:$E$82,2,FALSE)</f>
        <v>ALTA</v>
      </c>
      <c r="AO151" s="51" t="str">
        <f>VLOOKUP(AN151,'MATRIZ CALIFICACIÓN'!$G$59:$I$62,2,FALSE)</f>
        <v>* Reducir el riesgo
* Evitar el riesgo
* Compartir o transferir el riesgo</v>
      </c>
      <c r="AP151" s="53" t="s">
        <v>812</v>
      </c>
      <c r="AQ151" s="61" t="s">
        <v>136</v>
      </c>
      <c r="AR151" s="61" t="s">
        <v>127</v>
      </c>
      <c r="AS151" s="53" t="s">
        <v>813</v>
      </c>
      <c r="AT151" s="67">
        <v>42481</v>
      </c>
      <c r="AU151" s="79" t="s">
        <v>814</v>
      </c>
      <c r="AV151" s="80">
        <v>0.2</v>
      </c>
      <c r="AW151" s="120">
        <v>42501</v>
      </c>
      <c r="AX151" s="217" t="s">
        <v>1339</v>
      </c>
      <c r="AY151" s="65"/>
      <c r="AZ151" s="65"/>
      <c r="BA151" s="65"/>
      <c r="BB151" s="65"/>
      <c r="BC151" s="65"/>
      <c r="BD151" s="65"/>
      <c r="BE151" s="65"/>
      <c r="BF151" s="65"/>
      <c r="BG151" s="65"/>
      <c r="BH151" s="65"/>
      <c r="BI151" s="66"/>
      <c r="BJ151" s="66"/>
      <c r="BK151" s="66"/>
      <c r="BL151" s="66"/>
      <c r="BM151" s="66"/>
      <c r="BN151" s="66"/>
      <c r="BO151" s="66"/>
      <c r="BP151" s="66"/>
      <c r="BQ151" s="66"/>
      <c r="BR151" s="66"/>
      <c r="BS151" s="66"/>
      <c r="BT151" s="66"/>
      <c r="BU151" s="66"/>
    </row>
    <row r="152" spans="1:73" ht="175.5">
      <c r="A152" s="50">
        <v>34</v>
      </c>
      <c r="B152" s="51" t="s">
        <v>39</v>
      </c>
      <c r="C152" s="51" t="s">
        <v>40</v>
      </c>
      <c r="D152" s="51" t="s">
        <v>22</v>
      </c>
      <c r="E152" s="52" t="s">
        <v>23</v>
      </c>
      <c r="F152" s="52" t="s">
        <v>806</v>
      </c>
      <c r="G152" s="51" t="s">
        <v>815</v>
      </c>
      <c r="H152" s="51" t="s">
        <v>816</v>
      </c>
      <c r="I152" s="51" t="s">
        <v>817</v>
      </c>
      <c r="J152" s="51" t="s">
        <v>17</v>
      </c>
      <c r="K152" s="53" t="s">
        <v>407</v>
      </c>
      <c r="L152" s="50" t="s">
        <v>27</v>
      </c>
      <c r="M152" s="50" t="s">
        <v>35</v>
      </c>
      <c r="N152" s="54">
        <f>VLOOKUP(L152,'MATRIZ CALIFICACIÓN'!$B$10:$C$24,2,FALSE)</f>
        <v>2</v>
      </c>
      <c r="O152" s="55">
        <f>HLOOKUP(M152,'MATRIZ CALIFICACIÓN'!$D$8:$H$9,2,FALSE)</f>
        <v>3</v>
      </c>
      <c r="P152" s="50">
        <f t="shared" si="0"/>
        <v>23</v>
      </c>
      <c r="Q152" s="50" t="str">
        <f>VLOOKUP(P152,'MATRIZ CALIFICACIÓN'!$D$58:$E$82,2,FALSE)</f>
        <v>MODERADA</v>
      </c>
      <c r="R152" s="56" t="str">
        <f>VLOOKUP(Q152,'MATRIZ CALIFICACIÓN'!$G$59:$I$62,2,FALSE)</f>
        <v>* Asumir el riesgo
* Reducir el riesgo</v>
      </c>
      <c r="S152" s="51" t="s">
        <v>5</v>
      </c>
      <c r="T152" s="51">
        <f t="shared" si="307"/>
        <v>20</v>
      </c>
      <c r="U152" s="53" t="s">
        <v>818</v>
      </c>
      <c r="V152" s="53" t="s">
        <v>5</v>
      </c>
      <c r="W152" s="53">
        <f t="shared" si="110"/>
        <v>20</v>
      </c>
      <c r="X152" s="53" t="s">
        <v>5</v>
      </c>
      <c r="Y152" s="53">
        <f t="shared" si="111"/>
        <v>20</v>
      </c>
      <c r="Z152" s="53" t="s">
        <v>5</v>
      </c>
      <c r="AA152" s="53">
        <f t="shared" si="112"/>
        <v>40</v>
      </c>
      <c r="AB152" s="53" t="s">
        <v>11</v>
      </c>
      <c r="AC152" s="57">
        <f t="shared" si="5"/>
        <v>100</v>
      </c>
      <c r="AD152" s="58">
        <f t="shared" si="6"/>
        <v>0</v>
      </c>
      <c r="AE152" s="51">
        <f t="shared" ref="AE152:AF152" si="328">IF(SUM(AC152),AVERAGEIF(AC152,"&gt;0",AC152),1)</f>
        <v>100</v>
      </c>
      <c r="AF152" s="51">
        <f t="shared" si="328"/>
        <v>1</v>
      </c>
      <c r="AG152" s="51">
        <f t="shared" ref="AG152:AH152" si="329">IF(AND(AE152&gt;=0,AE152&lt;=50),0,IF(AND(AE152&gt;50,AE152&lt;76),1,2))</f>
        <v>2</v>
      </c>
      <c r="AH152" s="51">
        <f t="shared" si="329"/>
        <v>0</v>
      </c>
      <c r="AI152" s="59">
        <f t="shared" ref="AI152:AJ152" si="330">IF(AG152&lt;N152,N152-AG152,N152)</f>
        <v>2</v>
      </c>
      <c r="AJ152" s="56">
        <f t="shared" si="330"/>
        <v>3</v>
      </c>
      <c r="AK152" s="51">
        <f t="shared" si="327"/>
        <v>23</v>
      </c>
      <c r="AL152" s="60" t="str">
        <f>VLOOKUP(AI152,'MATRIZ CALIFICACIÓN'!$A$10:$B$24,2,0)</f>
        <v>IMPROBABLE (2)</v>
      </c>
      <c r="AM152" s="60" t="str">
        <f>HLOOKUP(AJ152,'MATRIZ CALIFICACIÓN'!$D$7:$H$8,2,0)</f>
        <v>MODERADO (3)</v>
      </c>
      <c r="AN152" s="50" t="str">
        <f>VLOOKUP(AK152,'MATRIZ CALIFICACIÓN'!$D$58:$E$82,2,FALSE)</f>
        <v>MODERADA</v>
      </c>
      <c r="AO152" s="51" t="str">
        <f>VLOOKUP(AN152,'MATRIZ CALIFICACIÓN'!$G$59:$I$62,2,FALSE)</f>
        <v>* Asumir el riesgo
* Reducir el riesgo</v>
      </c>
      <c r="AP152" s="53" t="s">
        <v>819</v>
      </c>
      <c r="AQ152" s="61" t="s">
        <v>136</v>
      </c>
      <c r="AR152" s="61" t="s">
        <v>127</v>
      </c>
      <c r="AS152" s="53" t="s">
        <v>813</v>
      </c>
      <c r="AT152" s="67">
        <v>42479</v>
      </c>
      <c r="AU152" s="79" t="s">
        <v>820</v>
      </c>
      <c r="AV152" s="80">
        <v>0.35</v>
      </c>
      <c r="AW152" s="120">
        <v>42501</v>
      </c>
      <c r="AX152" s="217" t="s">
        <v>1339</v>
      </c>
      <c r="AY152" s="65"/>
      <c r="AZ152" s="65"/>
      <c r="BA152" s="65"/>
      <c r="BB152" s="65"/>
      <c r="BC152" s="65"/>
      <c r="BD152" s="65"/>
      <c r="BE152" s="65"/>
      <c r="BF152" s="65"/>
      <c r="BG152" s="65"/>
      <c r="BH152" s="65"/>
      <c r="BI152" s="66"/>
      <c r="BJ152" s="66"/>
      <c r="BK152" s="66"/>
      <c r="BL152" s="66"/>
      <c r="BM152" s="66"/>
      <c r="BN152" s="66"/>
      <c r="BO152" s="66"/>
      <c r="BP152" s="66"/>
      <c r="BQ152" s="66"/>
      <c r="BR152" s="66"/>
      <c r="BS152" s="66"/>
      <c r="BT152" s="66"/>
      <c r="BU152" s="66"/>
    </row>
    <row r="153" spans="1:73" ht="189" customHeight="1">
      <c r="A153" s="50">
        <v>35</v>
      </c>
      <c r="B153" s="51" t="s">
        <v>39</v>
      </c>
      <c r="C153" s="51" t="s">
        <v>40</v>
      </c>
      <c r="D153" s="51" t="s">
        <v>22</v>
      </c>
      <c r="E153" s="52" t="s">
        <v>30</v>
      </c>
      <c r="F153" s="51" t="s">
        <v>821</v>
      </c>
      <c r="G153" s="119" t="s">
        <v>822</v>
      </c>
      <c r="H153" s="51" t="s">
        <v>823</v>
      </c>
      <c r="I153" s="51" t="s">
        <v>824</v>
      </c>
      <c r="J153" s="51" t="s">
        <v>38</v>
      </c>
      <c r="K153" s="53" t="s">
        <v>825</v>
      </c>
      <c r="L153" s="50" t="s">
        <v>34</v>
      </c>
      <c r="M153" s="50" t="s">
        <v>35</v>
      </c>
      <c r="N153" s="54">
        <f>VLOOKUP(L153,'MATRIZ CALIFICACIÓN'!$B$10:$C$24,2,FALSE)</f>
        <v>3</v>
      </c>
      <c r="O153" s="55">
        <f>HLOOKUP(M153,'MATRIZ CALIFICACIÓN'!$D$8:$H$9,2,FALSE)</f>
        <v>3</v>
      </c>
      <c r="P153" s="50">
        <f t="shared" si="0"/>
        <v>33</v>
      </c>
      <c r="Q153" s="55" t="str">
        <f>VLOOKUP(P153,'MATRIZ CALIFICACIÓN'!$D$58:$E$82,2,FALSE)</f>
        <v>ALTA</v>
      </c>
      <c r="R153" s="56" t="str">
        <f>VLOOKUP(Q153,'MATRIZ CALIFICACIÓN'!$G$59:$I$62,2,FALSE)</f>
        <v>* Reducir el riesgo
* Evitar el riesgo
* Compartir o transferir el riesgo</v>
      </c>
      <c r="S153" s="51" t="s">
        <v>5</v>
      </c>
      <c r="T153" s="51">
        <f t="shared" si="307"/>
        <v>20</v>
      </c>
      <c r="U153" s="53" t="s">
        <v>826</v>
      </c>
      <c r="V153" s="53" t="s">
        <v>5</v>
      </c>
      <c r="W153" s="53">
        <f t="shared" si="110"/>
        <v>20</v>
      </c>
      <c r="X153" s="53" t="s">
        <v>5</v>
      </c>
      <c r="Y153" s="53">
        <f t="shared" si="111"/>
        <v>20</v>
      </c>
      <c r="Z153" s="53" t="s">
        <v>5</v>
      </c>
      <c r="AA153" s="53">
        <f t="shared" si="112"/>
        <v>40</v>
      </c>
      <c r="AB153" s="53" t="s">
        <v>12</v>
      </c>
      <c r="AC153" s="75">
        <f t="shared" si="5"/>
        <v>0</v>
      </c>
      <c r="AD153" s="58">
        <f t="shared" si="6"/>
        <v>100</v>
      </c>
      <c r="AE153" s="51">
        <f t="shared" ref="AE153:AF153" si="331">IF(SUM(AC153),AVERAGEIF(AC153,"&gt;0",AC153),1)</f>
        <v>1</v>
      </c>
      <c r="AF153" s="51">
        <f t="shared" si="331"/>
        <v>100</v>
      </c>
      <c r="AG153" s="51">
        <f t="shared" ref="AG153:AH153" si="332">IF(AND(AE153&gt;=0,AE153&lt;=50),0,IF(AND(AE153&gt;50,AE153&lt;76),1,2))</f>
        <v>0</v>
      </c>
      <c r="AH153" s="51">
        <f t="shared" si="332"/>
        <v>2</v>
      </c>
      <c r="AI153" s="59">
        <f t="shared" ref="AI153:AJ153" si="333">IF(AG153&lt;N153,N153-AG153,N153)</f>
        <v>3</v>
      </c>
      <c r="AJ153" s="56">
        <f t="shared" si="333"/>
        <v>1</v>
      </c>
      <c r="AK153" s="51">
        <f t="shared" si="327"/>
        <v>31</v>
      </c>
      <c r="AL153" s="60" t="str">
        <f>VLOOKUP(AI153,'MATRIZ CALIFICACIÓN'!$A$10:$B$24,2,0)</f>
        <v>POSIBLE (3)</v>
      </c>
      <c r="AM153" s="60" t="str">
        <f>HLOOKUP(AJ153,'MATRIZ CALIFICACIÓN'!$D$7:$H$8,2,0)</f>
        <v>INSIGNIFICANTE (1)</v>
      </c>
      <c r="AN153" s="50" t="str">
        <f>VLOOKUP(AK153,'MATRIZ CALIFICACIÓN'!$D$58:$E$82,2,FALSE)</f>
        <v>BAJA</v>
      </c>
      <c r="AO153" s="51" t="str">
        <f>VLOOKUP(AN153,'MATRIZ CALIFICACIÓN'!$G$59:$I$62,2,FALSE)</f>
        <v>* Asumir el riesgo</v>
      </c>
      <c r="AP153" s="53" t="s">
        <v>827</v>
      </c>
      <c r="AQ153" s="61" t="s">
        <v>136</v>
      </c>
      <c r="AR153" s="61" t="s">
        <v>127</v>
      </c>
      <c r="AS153" s="53" t="s">
        <v>813</v>
      </c>
      <c r="AT153" s="67">
        <v>42479</v>
      </c>
      <c r="AU153" s="79" t="s">
        <v>828</v>
      </c>
      <c r="AV153" s="80">
        <v>0.4</v>
      </c>
      <c r="AW153" s="120">
        <v>42501</v>
      </c>
      <c r="AX153" s="217" t="s">
        <v>1339</v>
      </c>
      <c r="AY153" s="65"/>
      <c r="AZ153" s="65"/>
      <c r="BA153" s="65"/>
      <c r="BB153" s="65"/>
      <c r="BC153" s="65"/>
      <c r="BD153" s="65"/>
      <c r="BE153" s="65"/>
      <c r="BF153" s="65"/>
      <c r="BG153" s="65"/>
      <c r="BH153" s="65"/>
      <c r="BI153" s="66"/>
      <c r="BJ153" s="66"/>
      <c r="BK153" s="66"/>
      <c r="BL153" s="66"/>
      <c r="BM153" s="66"/>
      <c r="BN153" s="66"/>
      <c r="BO153" s="66"/>
      <c r="BP153" s="66"/>
      <c r="BQ153" s="66"/>
      <c r="BR153" s="66"/>
      <c r="BS153" s="66"/>
      <c r="BT153" s="66"/>
      <c r="BU153" s="66"/>
    </row>
    <row r="154" spans="1:73" ht="95.25" customHeight="1">
      <c r="A154" s="50">
        <v>36</v>
      </c>
      <c r="B154" s="51" t="s">
        <v>39</v>
      </c>
      <c r="C154" s="51" t="s">
        <v>40</v>
      </c>
      <c r="D154" s="51" t="s">
        <v>15</v>
      </c>
      <c r="E154" s="52" t="s">
        <v>30</v>
      </c>
      <c r="F154" s="51" t="s">
        <v>829</v>
      </c>
      <c r="G154" s="118" t="s">
        <v>830</v>
      </c>
      <c r="H154" s="51" t="s">
        <v>831</v>
      </c>
      <c r="I154" s="51" t="s">
        <v>832</v>
      </c>
      <c r="J154" s="51" t="s">
        <v>17</v>
      </c>
      <c r="K154" s="53" t="s">
        <v>833</v>
      </c>
      <c r="L154" s="50" t="s">
        <v>34</v>
      </c>
      <c r="M154" s="50" t="s">
        <v>35</v>
      </c>
      <c r="N154" s="54">
        <f>VLOOKUP(L154,'MATRIZ CALIFICACIÓN'!$B$10:$C$24,2,FALSE)</f>
        <v>3</v>
      </c>
      <c r="O154" s="55">
        <f>HLOOKUP(M154,'MATRIZ CALIFICACIÓN'!$D$8:$H$9,2,FALSE)</f>
        <v>3</v>
      </c>
      <c r="P154" s="50">
        <f t="shared" si="0"/>
        <v>33</v>
      </c>
      <c r="Q154" s="55" t="str">
        <f>VLOOKUP(P154,'MATRIZ CALIFICACIÓN'!$D$58:$E$82,2,FALSE)</f>
        <v>ALTA</v>
      </c>
      <c r="R154" s="56" t="str">
        <f>VLOOKUP(Q154,'MATRIZ CALIFICACIÓN'!$G$59:$I$62,2,FALSE)</f>
        <v>* Reducir el riesgo
* Evitar el riesgo
* Compartir o transferir el riesgo</v>
      </c>
      <c r="S154" s="51" t="s">
        <v>5</v>
      </c>
      <c r="T154" s="51">
        <f t="shared" si="307"/>
        <v>20</v>
      </c>
      <c r="U154" s="53" t="s">
        <v>834</v>
      </c>
      <c r="V154" s="53" t="s">
        <v>5</v>
      </c>
      <c r="W154" s="53">
        <f t="shared" si="110"/>
        <v>20</v>
      </c>
      <c r="X154" s="53" t="s">
        <v>5</v>
      </c>
      <c r="Y154" s="53">
        <f t="shared" si="111"/>
        <v>20</v>
      </c>
      <c r="Z154" s="53" t="s">
        <v>5</v>
      </c>
      <c r="AA154" s="53">
        <f t="shared" si="112"/>
        <v>40</v>
      </c>
      <c r="AB154" s="53" t="s">
        <v>12</v>
      </c>
      <c r="AC154" s="75">
        <f t="shared" si="5"/>
        <v>0</v>
      </c>
      <c r="AD154" s="58">
        <f t="shared" si="6"/>
        <v>100</v>
      </c>
      <c r="AE154" s="51">
        <f t="shared" ref="AE154:AF154" si="334">IF(SUM(AC154),AVERAGEIF(AC154,"&gt;0",AC154),1)</f>
        <v>1</v>
      </c>
      <c r="AF154" s="51">
        <f t="shared" si="334"/>
        <v>100</v>
      </c>
      <c r="AG154" s="51">
        <f t="shared" ref="AG154:AH154" si="335">IF(AND(AE154&gt;=0,AE154&lt;=50),0,IF(AND(AE154&gt;50,AE154&lt;76),1,2))</f>
        <v>0</v>
      </c>
      <c r="AH154" s="51">
        <f t="shared" si="335"/>
        <v>2</v>
      </c>
      <c r="AI154" s="59">
        <f t="shared" ref="AI154:AJ154" si="336">IF(AG154&lt;N154,N154-AG154,N154)</f>
        <v>3</v>
      </c>
      <c r="AJ154" s="56">
        <f t="shared" si="336"/>
        <v>1</v>
      </c>
      <c r="AK154" s="51">
        <f t="shared" si="327"/>
        <v>31</v>
      </c>
      <c r="AL154" s="76"/>
      <c r="AM154" s="60" t="str">
        <f>HLOOKUP(AJ154,'MATRIZ CALIFICACIÓN'!$D$7:$H$8,2,0)</f>
        <v>INSIGNIFICANTE (1)</v>
      </c>
      <c r="AN154" s="50" t="str">
        <f>VLOOKUP(AK154,'MATRIZ CALIFICACIÓN'!$D$58:$E$82,2,FALSE)</f>
        <v>BAJA</v>
      </c>
      <c r="AO154" s="51" t="str">
        <f>VLOOKUP(AN154,'MATRIZ CALIFICACIÓN'!$G$59:$I$62,2,FALSE)</f>
        <v>* Asumir el riesgo</v>
      </c>
      <c r="AP154" s="53" t="s">
        <v>835</v>
      </c>
      <c r="AQ154" s="61" t="s">
        <v>136</v>
      </c>
      <c r="AR154" s="61" t="s">
        <v>127</v>
      </c>
      <c r="AS154" s="53" t="s">
        <v>813</v>
      </c>
      <c r="AT154" s="67">
        <v>42478</v>
      </c>
      <c r="AU154" s="79" t="s">
        <v>836</v>
      </c>
      <c r="AV154" s="80">
        <v>0.33</v>
      </c>
      <c r="AW154" s="120">
        <v>42501</v>
      </c>
      <c r="AX154" s="217" t="s">
        <v>1339</v>
      </c>
      <c r="AY154" s="65"/>
      <c r="AZ154" s="65"/>
      <c r="BA154" s="65"/>
      <c r="BB154" s="65"/>
      <c r="BC154" s="65"/>
      <c r="BD154" s="65"/>
      <c r="BE154" s="65"/>
      <c r="BF154" s="65"/>
      <c r="BG154" s="65"/>
      <c r="BH154" s="65"/>
      <c r="BI154" s="66"/>
      <c r="BJ154" s="66"/>
      <c r="BK154" s="66"/>
      <c r="BL154" s="66"/>
      <c r="BM154" s="66"/>
      <c r="BN154" s="66"/>
      <c r="BO154" s="66"/>
      <c r="BP154" s="66"/>
      <c r="BQ154" s="66"/>
      <c r="BR154" s="66"/>
      <c r="BS154" s="66"/>
      <c r="BT154" s="66"/>
      <c r="BU154" s="66"/>
    </row>
    <row r="155" spans="1:73" ht="125.25" customHeight="1">
      <c r="A155" s="50">
        <v>37</v>
      </c>
      <c r="B155" s="51" t="s">
        <v>39</v>
      </c>
      <c r="C155" s="51" t="s">
        <v>40</v>
      </c>
      <c r="D155" s="51" t="s">
        <v>29</v>
      </c>
      <c r="E155" s="52" t="s">
        <v>30</v>
      </c>
      <c r="F155" s="51" t="s">
        <v>837</v>
      </c>
      <c r="G155" s="130" t="s">
        <v>838</v>
      </c>
      <c r="H155" s="51" t="s">
        <v>839</v>
      </c>
      <c r="I155" s="51" t="s">
        <v>840</v>
      </c>
      <c r="J155" s="51" t="s">
        <v>8</v>
      </c>
      <c r="K155" s="53" t="s">
        <v>841</v>
      </c>
      <c r="L155" s="50" t="s">
        <v>34</v>
      </c>
      <c r="M155" s="50" t="s">
        <v>42</v>
      </c>
      <c r="N155" s="54">
        <f>VLOOKUP(L155,'MATRIZ CALIFICACIÓN'!$B$10:$C$24,2,FALSE)</f>
        <v>3</v>
      </c>
      <c r="O155" s="55">
        <f>HLOOKUP(M155,'MATRIZ CALIFICACIÓN'!$D$8:$H$9,2,FALSE)</f>
        <v>4</v>
      </c>
      <c r="P155" s="50">
        <f t="shared" si="0"/>
        <v>34</v>
      </c>
      <c r="Q155" s="55" t="str">
        <f>VLOOKUP(P155,'MATRIZ CALIFICACIÓN'!$D$58:$E$82,2,FALSE)</f>
        <v>ALTA</v>
      </c>
      <c r="R155" s="56" t="str">
        <f>VLOOKUP(Q155,'MATRIZ CALIFICACIÓN'!$G$59:$I$62,2,FALSE)</f>
        <v>* Reducir el riesgo
* Evitar el riesgo
* Compartir o transferir el riesgo</v>
      </c>
      <c r="S155" s="51" t="s">
        <v>5</v>
      </c>
      <c r="T155" s="51">
        <f t="shared" si="307"/>
        <v>20</v>
      </c>
      <c r="U155" s="53" t="s">
        <v>842</v>
      </c>
      <c r="V155" s="53" t="s">
        <v>5</v>
      </c>
      <c r="W155" s="53">
        <f t="shared" si="110"/>
        <v>20</v>
      </c>
      <c r="X155" s="53" t="s">
        <v>5</v>
      </c>
      <c r="Y155" s="53">
        <f t="shared" si="111"/>
        <v>20</v>
      </c>
      <c r="Z155" s="53" t="s">
        <v>5</v>
      </c>
      <c r="AA155" s="53">
        <f t="shared" si="112"/>
        <v>40</v>
      </c>
      <c r="AB155" s="53" t="s">
        <v>12</v>
      </c>
      <c r="AC155" s="75">
        <f t="shared" si="5"/>
        <v>0</v>
      </c>
      <c r="AD155" s="58">
        <f t="shared" si="6"/>
        <v>100</v>
      </c>
      <c r="AE155" s="51">
        <f t="shared" ref="AE155:AF155" si="337">IF(SUM(AC155),AVERAGEIF(AC155,"&gt;0",AC155),1)</f>
        <v>1</v>
      </c>
      <c r="AF155" s="51">
        <f t="shared" si="337"/>
        <v>100</v>
      </c>
      <c r="AG155" s="51">
        <f t="shared" ref="AG155:AH155" si="338">IF(AND(AE155&gt;=0,AE155&lt;=50),0,IF(AND(AE155&gt;50,AE155&lt;76),1,2))</f>
        <v>0</v>
      </c>
      <c r="AH155" s="51">
        <f t="shared" si="338"/>
        <v>2</v>
      </c>
      <c r="AI155" s="59">
        <f t="shared" ref="AI155:AJ155" si="339">IF(AG155&lt;N155,N155-AG155,N155)</f>
        <v>3</v>
      </c>
      <c r="AJ155" s="56">
        <f t="shared" si="339"/>
        <v>2</v>
      </c>
      <c r="AK155" s="51">
        <f t="shared" si="327"/>
        <v>32</v>
      </c>
      <c r="AL155" s="76"/>
      <c r="AM155" s="60" t="str">
        <f>HLOOKUP(AJ155,'MATRIZ CALIFICACIÓN'!$D$7:$H$8,2,0)</f>
        <v>MENOR (2)</v>
      </c>
      <c r="AN155" s="50" t="str">
        <f>VLOOKUP(AK155,'MATRIZ CALIFICACIÓN'!$D$58:$E$82,2,FALSE)</f>
        <v>MODERADA</v>
      </c>
      <c r="AO155" s="51" t="str">
        <f>VLOOKUP(AN155,'MATRIZ CALIFICACIÓN'!$G$59:$I$62,2,FALSE)</f>
        <v>* Asumir el riesgo
* Reducir el riesgo</v>
      </c>
      <c r="AP155" s="53" t="s">
        <v>843</v>
      </c>
      <c r="AQ155" s="61" t="s">
        <v>136</v>
      </c>
      <c r="AR155" s="61" t="s">
        <v>127</v>
      </c>
      <c r="AS155" s="53" t="s">
        <v>813</v>
      </c>
      <c r="AT155" s="67">
        <v>42478</v>
      </c>
      <c r="AU155" s="79" t="s">
        <v>844</v>
      </c>
      <c r="AV155" s="80">
        <v>0.2</v>
      </c>
      <c r="AW155" s="120">
        <v>42501</v>
      </c>
      <c r="AX155" s="217" t="s">
        <v>1339</v>
      </c>
      <c r="AY155" s="65"/>
      <c r="AZ155" s="65"/>
      <c r="BA155" s="65"/>
      <c r="BB155" s="65"/>
      <c r="BC155" s="65"/>
      <c r="BD155" s="65"/>
      <c r="BE155" s="65"/>
      <c r="BF155" s="65"/>
      <c r="BG155" s="65"/>
      <c r="BH155" s="65"/>
      <c r="BI155" s="66"/>
      <c r="BJ155" s="66"/>
      <c r="BK155" s="66"/>
      <c r="BL155" s="66"/>
      <c r="BM155" s="66"/>
      <c r="BN155" s="66"/>
      <c r="BO155" s="66"/>
      <c r="BP155" s="66"/>
      <c r="BQ155" s="66"/>
      <c r="BR155" s="66"/>
      <c r="BS155" s="66"/>
      <c r="BT155" s="66"/>
      <c r="BU155" s="66"/>
    </row>
    <row r="156" spans="1:73" ht="108">
      <c r="A156" s="50">
        <v>38</v>
      </c>
      <c r="B156" s="131" t="s">
        <v>52</v>
      </c>
      <c r="C156" s="51" t="s">
        <v>40</v>
      </c>
      <c r="D156" s="51" t="s">
        <v>15</v>
      </c>
      <c r="E156" s="52" t="s">
        <v>30</v>
      </c>
      <c r="F156" s="52" t="s">
        <v>845</v>
      </c>
      <c r="G156" s="52" t="s">
        <v>846</v>
      </c>
      <c r="H156" s="51" t="s">
        <v>847</v>
      </c>
      <c r="I156" s="51" t="s">
        <v>848</v>
      </c>
      <c r="J156" s="51" t="s">
        <v>24</v>
      </c>
      <c r="K156" s="53" t="s">
        <v>345</v>
      </c>
      <c r="L156" s="50" t="s">
        <v>34</v>
      </c>
      <c r="M156" s="50" t="s">
        <v>28</v>
      </c>
      <c r="N156" s="54">
        <f>VLOOKUP(L156,'MATRIZ CALIFICACIÓN'!$B$10:$C$24,2,FALSE)</f>
        <v>3</v>
      </c>
      <c r="O156" s="55">
        <f>HLOOKUP(M156,'MATRIZ CALIFICACIÓN'!$D$8:$H$9,2,FALSE)</f>
        <v>2</v>
      </c>
      <c r="P156" s="50">
        <f t="shared" si="0"/>
        <v>32</v>
      </c>
      <c r="Q156" s="50" t="str">
        <f>VLOOKUP(P156,'MATRIZ CALIFICACIÓN'!$D$58:$E$82,2,FALSE)</f>
        <v>MODERADA</v>
      </c>
      <c r="R156" s="56" t="str">
        <f>VLOOKUP(Q156,'MATRIZ CALIFICACIÓN'!$G$59:$I$62,2,FALSE)</f>
        <v>* Asumir el riesgo
* Reducir el riesgo</v>
      </c>
      <c r="S156" s="51" t="s">
        <v>5</v>
      </c>
      <c r="T156" s="51">
        <f t="shared" si="307"/>
        <v>20</v>
      </c>
      <c r="U156" s="53" t="s">
        <v>849</v>
      </c>
      <c r="V156" s="53" t="s">
        <v>5</v>
      </c>
      <c r="W156" s="53">
        <f t="shared" si="110"/>
        <v>20</v>
      </c>
      <c r="X156" s="53" t="s">
        <v>5</v>
      </c>
      <c r="Y156" s="53">
        <f t="shared" si="111"/>
        <v>20</v>
      </c>
      <c r="Z156" s="53" t="s">
        <v>5</v>
      </c>
      <c r="AA156" s="53">
        <f t="shared" si="112"/>
        <v>40</v>
      </c>
      <c r="AB156" s="53" t="s">
        <v>11</v>
      </c>
      <c r="AC156" s="57">
        <f t="shared" si="5"/>
        <v>100</v>
      </c>
      <c r="AD156" s="58">
        <f t="shared" si="6"/>
        <v>0</v>
      </c>
      <c r="AE156" s="51">
        <f t="shared" ref="AE156:AF156" si="340">IF(SUM(AC156),AVERAGEIF(AC156,"&gt;0",AC156),1)</f>
        <v>100</v>
      </c>
      <c r="AF156" s="51">
        <f t="shared" si="340"/>
        <v>1</v>
      </c>
      <c r="AG156" s="51">
        <f t="shared" ref="AG156:AH156" si="341">IF(AND(AE156&gt;=0,AE156&lt;=50),0,IF(AND(AE156&gt;50,AE156&lt;76),1,2))</f>
        <v>2</v>
      </c>
      <c r="AH156" s="51">
        <f t="shared" si="341"/>
        <v>0</v>
      </c>
      <c r="AI156" s="59">
        <f t="shared" ref="AI156:AJ156" si="342">IF(AG156&lt;N156,N156-AG156,N156)</f>
        <v>1</v>
      </c>
      <c r="AJ156" s="56">
        <f t="shared" si="342"/>
        <v>2</v>
      </c>
      <c r="AK156" s="51">
        <f t="shared" ref="AK156:AK157" si="343">VALUE(CONCATENATE(AI9:AI156,AJ156))</f>
        <v>12</v>
      </c>
      <c r="AL156" s="60" t="str">
        <f>VLOOKUP(AI156,'MATRIZ CALIFICACIÓN'!$A$10:$B$24,2,0)</f>
        <v>RARO (1)</v>
      </c>
      <c r="AM156" s="60" t="str">
        <f>HLOOKUP(AJ156,'MATRIZ CALIFICACIÓN'!$D$7:$H$8,2,0)</f>
        <v>MENOR (2)</v>
      </c>
      <c r="AN156" s="50" t="str">
        <f>VLOOKUP(AK156,'MATRIZ CALIFICACIÓN'!$D$58:$E$82,2,FALSE)</f>
        <v>BAJA</v>
      </c>
      <c r="AO156" s="51" t="str">
        <f>VLOOKUP(AN156,'MATRIZ CALIFICACIÓN'!$G$59:$I$62,2,FALSE)</f>
        <v>* Asumir el riesgo</v>
      </c>
      <c r="AP156" s="53" t="s">
        <v>850</v>
      </c>
      <c r="AQ156" s="61" t="s">
        <v>136</v>
      </c>
      <c r="AR156" s="61" t="s">
        <v>127</v>
      </c>
      <c r="AS156" s="53" t="s">
        <v>813</v>
      </c>
      <c r="AT156" s="67">
        <v>42480</v>
      </c>
      <c r="AU156" s="79" t="s">
        <v>851</v>
      </c>
      <c r="AV156" s="80">
        <v>0.2</v>
      </c>
      <c r="AW156" s="120">
        <v>42501</v>
      </c>
      <c r="AX156" s="217" t="s">
        <v>1339</v>
      </c>
      <c r="AY156" s="65"/>
      <c r="AZ156" s="65"/>
      <c r="BA156" s="65"/>
      <c r="BB156" s="65"/>
      <c r="BC156" s="65"/>
      <c r="BD156" s="65"/>
      <c r="BE156" s="65"/>
      <c r="BF156" s="65"/>
      <c r="BG156" s="65"/>
      <c r="BH156" s="65"/>
      <c r="BI156" s="66"/>
      <c r="BJ156" s="66"/>
      <c r="BK156" s="66"/>
      <c r="BL156" s="66"/>
      <c r="BM156" s="66"/>
      <c r="BN156" s="66"/>
      <c r="BO156" s="66"/>
      <c r="BP156" s="66"/>
      <c r="BQ156" s="66"/>
      <c r="BR156" s="66"/>
      <c r="BS156" s="66"/>
      <c r="BT156" s="66"/>
      <c r="BU156" s="66"/>
    </row>
    <row r="157" spans="1:73" ht="95.25" customHeight="1">
      <c r="A157" s="50">
        <v>39</v>
      </c>
      <c r="B157" s="51" t="s">
        <v>39</v>
      </c>
      <c r="C157" s="51" t="s">
        <v>40</v>
      </c>
      <c r="D157" s="51" t="s">
        <v>29</v>
      </c>
      <c r="E157" s="52"/>
      <c r="F157" s="51" t="s">
        <v>852</v>
      </c>
      <c r="G157" s="118" t="s">
        <v>853</v>
      </c>
      <c r="H157" s="51" t="s">
        <v>854</v>
      </c>
      <c r="I157" s="51" t="s">
        <v>855</v>
      </c>
      <c r="J157" s="51" t="s">
        <v>44</v>
      </c>
      <c r="K157" s="53" t="s">
        <v>856</v>
      </c>
      <c r="L157" s="50" t="s">
        <v>41</v>
      </c>
      <c r="M157" s="50" t="s">
        <v>42</v>
      </c>
      <c r="N157" s="54">
        <f>VLOOKUP(L157,'MATRIZ CALIFICACIÓN'!$B$10:$C$24,2,FALSE)</f>
        <v>4</v>
      </c>
      <c r="O157" s="55">
        <f>HLOOKUP(M157,'MATRIZ CALIFICACIÓN'!$D$8:$H$9,2,FALSE)</f>
        <v>4</v>
      </c>
      <c r="P157" s="50">
        <f t="shared" si="0"/>
        <v>44</v>
      </c>
      <c r="Q157" s="50" t="str">
        <f>VLOOKUP(P157,'MATRIZ CALIFICACIÓN'!$D$58:$E$82,2,FALSE)</f>
        <v>EXTREMA</v>
      </c>
      <c r="R157" s="56" t="str">
        <f>VLOOKUP(Q157,'MATRIZ CALIFICACIÓN'!$G$59:$I$62,2,FALSE)</f>
        <v>* Reducir el riesgo
* Evitar el riesgo
* Compartir o transferir el riesgo</v>
      </c>
      <c r="S157" s="51" t="s">
        <v>5</v>
      </c>
      <c r="T157" s="51">
        <f t="shared" si="307"/>
        <v>20</v>
      </c>
      <c r="U157" s="53" t="s">
        <v>857</v>
      </c>
      <c r="V157" s="53" t="s">
        <v>5</v>
      </c>
      <c r="W157" s="53">
        <f t="shared" si="110"/>
        <v>20</v>
      </c>
      <c r="X157" s="53" t="s">
        <v>5</v>
      </c>
      <c r="Y157" s="53">
        <f t="shared" si="111"/>
        <v>20</v>
      </c>
      <c r="Z157" s="53" t="s">
        <v>5</v>
      </c>
      <c r="AA157" s="53">
        <f t="shared" si="112"/>
        <v>40</v>
      </c>
      <c r="AB157" s="53" t="s">
        <v>11</v>
      </c>
      <c r="AC157" s="57">
        <f t="shared" si="5"/>
        <v>100</v>
      </c>
      <c r="AD157" s="58">
        <f t="shared" si="6"/>
        <v>0</v>
      </c>
      <c r="AE157" s="51">
        <f t="shared" ref="AE157:AF157" si="344">IF(SUM(AC157),AVERAGEIF(AC157,"&gt;0",AC157),1)</f>
        <v>100</v>
      </c>
      <c r="AF157" s="51">
        <f t="shared" si="344"/>
        <v>1</v>
      </c>
      <c r="AG157" s="51">
        <f t="shared" ref="AG157:AH157" si="345">IF(AND(AE157&gt;=0,AE157&lt;=50),0,IF(AND(AE157&gt;50,AE157&lt;76),1,2))</f>
        <v>2</v>
      </c>
      <c r="AH157" s="51">
        <f t="shared" si="345"/>
        <v>0</v>
      </c>
      <c r="AI157" s="59">
        <f t="shared" ref="AI157:AJ157" si="346">IF(AG157&lt;N157,N157-AG157,N157)</f>
        <v>2</v>
      </c>
      <c r="AJ157" s="56">
        <f t="shared" si="346"/>
        <v>4</v>
      </c>
      <c r="AK157" s="51">
        <f t="shared" si="343"/>
        <v>24</v>
      </c>
      <c r="AL157" s="60" t="str">
        <f>VLOOKUP(AI157,'MATRIZ CALIFICACIÓN'!$A$10:$B$24,2,0)</f>
        <v>IMPROBABLE (2)</v>
      </c>
      <c r="AM157" s="60" t="str">
        <f>HLOOKUP(AJ157,'MATRIZ CALIFICACIÓN'!$D$7:$H$8,2,0)</f>
        <v>MAYOR (4)</v>
      </c>
      <c r="AN157" s="50" t="str">
        <f>VLOOKUP(AK157,'MATRIZ CALIFICACIÓN'!$D$58:$E$82,2,FALSE)</f>
        <v>ALTA</v>
      </c>
      <c r="AO157" s="51" t="str">
        <f>VLOOKUP(AN157,'MATRIZ CALIFICACIÓN'!$G$59:$I$62,2,FALSE)</f>
        <v>* Reducir el riesgo
* Evitar el riesgo
* Compartir o transferir el riesgo</v>
      </c>
      <c r="AP157" s="53" t="s">
        <v>858</v>
      </c>
      <c r="AQ157" s="61" t="s">
        <v>136</v>
      </c>
      <c r="AR157" s="61" t="s">
        <v>127</v>
      </c>
      <c r="AS157" s="53" t="s">
        <v>813</v>
      </c>
      <c r="AT157" s="67">
        <v>42478</v>
      </c>
      <c r="AU157" s="79" t="s">
        <v>859</v>
      </c>
      <c r="AV157" s="80">
        <v>0.33</v>
      </c>
      <c r="AW157" s="120">
        <v>42501</v>
      </c>
      <c r="AX157" s="217" t="s">
        <v>1339</v>
      </c>
      <c r="AY157" s="65"/>
      <c r="AZ157" s="65"/>
      <c r="BA157" s="65"/>
      <c r="BB157" s="65"/>
      <c r="BC157" s="65"/>
      <c r="BD157" s="65"/>
      <c r="BE157" s="65"/>
      <c r="BF157" s="65"/>
      <c r="BG157" s="65"/>
      <c r="BH157" s="65"/>
      <c r="BI157" s="66"/>
      <c r="BJ157" s="66"/>
      <c r="BK157" s="66"/>
      <c r="BL157" s="66"/>
      <c r="BM157" s="66"/>
      <c r="BN157" s="66"/>
      <c r="BO157" s="66"/>
      <c r="BP157" s="66"/>
      <c r="BQ157" s="66"/>
      <c r="BR157" s="66"/>
      <c r="BS157" s="66"/>
      <c r="BT157" s="66"/>
      <c r="BU157" s="66"/>
    </row>
    <row r="158" spans="1:73" ht="143.25" customHeight="1">
      <c r="A158" s="50">
        <v>40</v>
      </c>
      <c r="B158" s="51" t="s">
        <v>18</v>
      </c>
      <c r="C158" s="51" t="s">
        <v>19</v>
      </c>
      <c r="D158" s="51" t="s">
        <v>29</v>
      </c>
      <c r="E158" s="52" t="s">
        <v>23</v>
      </c>
      <c r="F158" s="51" t="s">
        <v>860</v>
      </c>
      <c r="G158" s="51" t="s">
        <v>861</v>
      </c>
      <c r="H158" s="51" t="s">
        <v>862</v>
      </c>
      <c r="I158" s="70" t="s">
        <v>863</v>
      </c>
      <c r="J158" s="51" t="s">
        <v>8</v>
      </c>
      <c r="K158" s="53" t="s">
        <v>385</v>
      </c>
      <c r="L158" s="50" t="s">
        <v>34</v>
      </c>
      <c r="M158" s="50" t="s">
        <v>35</v>
      </c>
      <c r="N158" s="54">
        <f>VLOOKUP(L158,'MATRIZ CALIFICACIÓN'!$B$10:$C$24,2,FALSE)</f>
        <v>3</v>
      </c>
      <c r="O158" s="55">
        <f>HLOOKUP(M158,'MATRIZ CALIFICACIÓN'!$D$8:$H$9,2,FALSE)</f>
        <v>3</v>
      </c>
      <c r="P158" s="50">
        <f t="shared" si="0"/>
        <v>33</v>
      </c>
      <c r="Q158" s="55" t="str">
        <f>VLOOKUP(P158,'MATRIZ CALIFICACIÓN'!$D$58:$E$82,2,FALSE)</f>
        <v>ALTA</v>
      </c>
      <c r="R158" s="56" t="str">
        <f>VLOOKUP(Q158,'MATRIZ CALIFICACIÓN'!$G$59:$I$62,2,FALSE)</f>
        <v>* Reducir el riesgo
* Evitar el riesgo
* Compartir o transferir el riesgo</v>
      </c>
      <c r="S158" s="51" t="s">
        <v>5</v>
      </c>
      <c r="T158" s="51">
        <f t="shared" si="307"/>
        <v>20</v>
      </c>
      <c r="U158" s="53" t="s">
        <v>864</v>
      </c>
      <c r="V158" s="53" t="s">
        <v>5</v>
      </c>
      <c r="W158" s="53">
        <f t="shared" si="110"/>
        <v>20</v>
      </c>
      <c r="X158" s="53" t="s">
        <v>5</v>
      </c>
      <c r="Y158" s="53">
        <f t="shared" si="111"/>
        <v>20</v>
      </c>
      <c r="Z158" s="53" t="s">
        <v>5</v>
      </c>
      <c r="AA158" s="53">
        <f t="shared" si="112"/>
        <v>40</v>
      </c>
      <c r="AB158" s="53" t="s">
        <v>11</v>
      </c>
      <c r="AC158" s="57">
        <f t="shared" si="5"/>
        <v>100</v>
      </c>
      <c r="AD158" s="58">
        <f t="shared" si="6"/>
        <v>0</v>
      </c>
      <c r="AE158" s="51">
        <f t="shared" ref="AE158:AF158" si="347">IF(SUM(AC158),AVERAGEIF(AC158,"&gt;0",AC158),1)</f>
        <v>100</v>
      </c>
      <c r="AF158" s="51">
        <f t="shared" si="347"/>
        <v>1</v>
      </c>
      <c r="AG158" s="51">
        <f t="shared" ref="AG158:AH158" si="348">IF(AND(AE158&gt;=0,AE158&lt;=50),0,IF(AND(AE158&gt;50,AE158&lt;76),1,2))</f>
        <v>2</v>
      </c>
      <c r="AH158" s="51">
        <f t="shared" si="348"/>
        <v>0</v>
      </c>
      <c r="AI158" s="59">
        <f t="shared" ref="AI158:AJ158" si="349">IF(AG158&lt;N158,N158-AG158,N158)</f>
        <v>1</v>
      </c>
      <c r="AJ158" s="56">
        <f t="shared" si="349"/>
        <v>3</v>
      </c>
      <c r="AK158" s="51">
        <f t="shared" ref="AK158:AK162" si="350">VALUE(CONCATENATE(AI8:AI158,AJ158))</f>
        <v>13</v>
      </c>
      <c r="AL158" s="60" t="str">
        <f>VLOOKUP(AI158,'MATRIZ CALIFICACIÓN'!$A$10:$B$24,2,0)</f>
        <v>RARO (1)</v>
      </c>
      <c r="AM158" s="60" t="str">
        <f>HLOOKUP(AJ158,'MATRIZ CALIFICACIÓN'!$D$7:$H$8,2,0)</f>
        <v>MODERADO (3)</v>
      </c>
      <c r="AN158" s="50" t="str">
        <f>VLOOKUP(AK158,'MATRIZ CALIFICACIÓN'!$D$58:$E$82,2,FALSE)</f>
        <v>BAJA</v>
      </c>
      <c r="AO158" s="51" t="str">
        <f>VLOOKUP(AN158,'MATRIZ CALIFICACIÓN'!$G$59:$I$62,2,FALSE)</f>
        <v>* Asumir el riesgo</v>
      </c>
      <c r="AP158" s="53" t="s">
        <v>865</v>
      </c>
      <c r="AQ158" s="61" t="s">
        <v>136</v>
      </c>
      <c r="AR158" s="61" t="s">
        <v>127</v>
      </c>
      <c r="AS158" s="53" t="s">
        <v>388</v>
      </c>
      <c r="AT158" s="67">
        <v>42482</v>
      </c>
      <c r="AU158" s="79" t="s">
        <v>866</v>
      </c>
      <c r="AV158" s="69">
        <v>33.33</v>
      </c>
      <c r="AW158" s="120">
        <v>42501</v>
      </c>
      <c r="AX158" s="217" t="s">
        <v>1339</v>
      </c>
      <c r="AY158" s="65"/>
      <c r="AZ158" s="65"/>
      <c r="BA158" s="65"/>
      <c r="BB158" s="65"/>
      <c r="BC158" s="65"/>
      <c r="BD158" s="65"/>
      <c r="BE158" s="65"/>
      <c r="BF158" s="65"/>
      <c r="BG158" s="65"/>
      <c r="BH158" s="65"/>
      <c r="BI158" s="66"/>
      <c r="BJ158" s="66"/>
      <c r="BK158" s="66"/>
      <c r="BL158" s="66"/>
      <c r="BM158" s="66"/>
      <c r="BN158" s="66"/>
      <c r="BO158" s="66"/>
      <c r="BP158" s="66"/>
      <c r="BQ158" s="66"/>
      <c r="BR158" s="66"/>
      <c r="BS158" s="66"/>
      <c r="BT158" s="66"/>
      <c r="BU158" s="66"/>
    </row>
    <row r="159" spans="1:73" ht="143.25" customHeight="1">
      <c r="A159" s="100">
        <v>40</v>
      </c>
      <c r="B159" s="51" t="s">
        <v>18</v>
      </c>
      <c r="C159" s="51" t="s">
        <v>19</v>
      </c>
      <c r="D159" s="51" t="s">
        <v>36</v>
      </c>
      <c r="E159" s="52" t="s">
        <v>30</v>
      </c>
      <c r="F159" s="51" t="s">
        <v>860</v>
      </c>
      <c r="G159" s="132" t="s">
        <v>867</v>
      </c>
      <c r="H159" s="131" t="s">
        <v>868</v>
      </c>
      <c r="I159" s="70" t="s">
        <v>863</v>
      </c>
      <c r="J159" s="51" t="s">
        <v>8</v>
      </c>
      <c r="K159" s="53" t="s">
        <v>869</v>
      </c>
      <c r="L159" s="50" t="s">
        <v>34</v>
      </c>
      <c r="M159" s="50" t="s">
        <v>35</v>
      </c>
      <c r="N159" s="54">
        <f>VLOOKUP(L159,'MATRIZ CALIFICACIÓN'!$B$10:$C$24,2,FALSE)</f>
        <v>3</v>
      </c>
      <c r="O159" s="55">
        <f>HLOOKUP(M159,'MATRIZ CALIFICACIÓN'!$D$8:$H$9,2,FALSE)</f>
        <v>3</v>
      </c>
      <c r="P159" s="50">
        <f t="shared" si="0"/>
        <v>33</v>
      </c>
      <c r="Q159" s="55" t="str">
        <f>VLOOKUP(P159,'MATRIZ CALIFICACIÓN'!$D$58:$E$82,2,FALSE)</f>
        <v>ALTA</v>
      </c>
      <c r="R159" s="56" t="str">
        <f>VLOOKUP(Q159,'MATRIZ CALIFICACIÓN'!$G$59:$I$62,2,FALSE)</f>
        <v>* Reducir el riesgo
* Evitar el riesgo
* Compartir o transferir el riesgo</v>
      </c>
      <c r="S159" s="99" t="s">
        <v>5</v>
      </c>
      <c r="T159" s="51"/>
      <c r="U159" s="53" t="s">
        <v>864</v>
      </c>
      <c r="V159" s="53" t="s">
        <v>5</v>
      </c>
      <c r="W159" s="53">
        <f t="shared" si="110"/>
        <v>20</v>
      </c>
      <c r="X159" s="53" t="s">
        <v>5</v>
      </c>
      <c r="Y159" s="53">
        <f t="shared" si="111"/>
        <v>20</v>
      </c>
      <c r="Z159" s="53" t="s">
        <v>5</v>
      </c>
      <c r="AA159" s="53">
        <f t="shared" si="112"/>
        <v>40</v>
      </c>
      <c r="AB159" s="53" t="s">
        <v>11</v>
      </c>
      <c r="AC159" s="57">
        <f t="shared" si="5"/>
        <v>80</v>
      </c>
      <c r="AD159" s="58">
        <f t="shared" si="6"/>
        <v>0</v>
      </c>
      <c r="AE159" s="51">
        <f t="shared" ref="AE159:AF159" si="351">IF(SUM(AC159),AVERAGEIF(AC159,"&gt;0",AC159),1)</f>
        <v>80</v>
      </c>
      <c r="AF159" s="51">
        <f t="shared" si="351"/>
        <v>1</v>
      </c>
      <c r="AG159" s="51">
        <f t="shared" ref="AG159:AH159" si="352">IF(AND(AE159&gt;=0,AE159&lt;=50),0,IF(AND(AE159&gt;50,AE159&lt;76),1,2))</f>
        <v>2</v>
      </c>
      <c r="AH159" s="51">
        <f t="shared" si="352"/>
        <v>0</v>
      </c>
      <c r="AI159" s="59">
        <f t="shared" ref="AI159:AJ159" si="353">IF(AG159&lt;N159,N159-AG159,N159)</f>
        <v>1</v>
      </c>
      <c r="AJ159" s="56">
        <f t="shared" si="353"/>
        <v>3</v>
      </c>
      <c r="AK159" s="51">
        <f t="shared" si="350"/>
        <v>13</v>
      </c>
      <c r="AL159" s="60" t="str">
        <f>VLOOKUP(AI159,'MATRIZ CALIFICACIÓN'!$A$10:$B$24,2,0)</f>
        <v>RARO (1)</v>
      </c>
      <c r="AM159" s="60" t="str">
        <f>HLOOKUP(AJ159,'MATRIZ CALIFICACIÓN'!$D$7:$H$8,2,0)</f>
        <v>MODERADO (3)</v>
      </c>
      <c r="AN159" s="50" t="str">
        <f>VLOOKUP(AK159,'MATRIZ CALIFICACIÓN'!$D$58:$E$82,2,FALSE)</f>
        <v>BAJA</v>
      </c>
      <c r="AO159" s="51" t="str">
        <f>VLOOKUP(AN159,'MATRIZ CALIFICACIÓN'!$G$59:$I$62,2,FALSE)</f>
        <v>* Asumir el riesgo</v>
      </c>
      <c r="AP159" s="53" t="s">
        <v>870</v>
      </c>
      <c r="AQ159" s="61" t="s">
        <v>136</v>
      </c>
      <c r="AR159" s="61" t="s">
        <v>127</v>
      </c>
      <c r="AS159" s="53" t="s">
        <v>388</v>
      </c>
      <c r="AT159" s="102">
        <v>42473</v>
      </c>
      <c r="AU159" s="68" t="s">
        <v>871</v>
      </c>
      <c r="AV159" s="69" t="s">
        <v>872</v>
      </c>
      <c r="AW159" s="120">
        <v>42501</v>
      </c>
      <c r="AX159" s="217" t="s">
        <v>1339</v>
      </c>
      <c r="AY159" s="103"/>
      <c r="AZ159" s="65"/>
      <c r="BA159" s="65"/>
      <c r="BB159" s="65"/>
      <c r="BC159" s="65"/>
      <c r="BD159" s="103"/>
      <c r="BE159" s="65"/>
      <c r="BF159" s="65"/>
      <c r="BG159" s="65"/>
      <c r="BH159" s="65"/>
      <c r="BI159" s="66"/>
      <c r="BJ159" s="66"/>
      <c r="BK159" s="66"/>
      <c r="BL159" s="66"/>
      <c r="BM159" s="66"/>
      <c r="BN159" s="66"/>
      <c r="BO159" s="66"/>
      <c r="BP159" s="66"/>
      <c r="BQ159" s="66"/>
      <c r="BR159" s="66"/>
      <c r="BS159" s="66"/>
      <c r="BT159" s="66"/>
      <c r="BU159" s="66"/>
    </row>
    <row r="160" spans="1:73" ht="143.25" customHeight="1">
      <c r="A160" s="100">
        <v>40</v>
      </c>
      <c r="B160" s="51" t="s">
        <v>18</v>
      </c>
      <c r="C160" s="51" t="s">
        <v>19</v>
      </c>
      <c r="D160" s="51" t="s">
        <v>36</v>
      </c>
      <c r="E160" s="52" t="s">
        <v>30</v>
      </c>
      <c r="F160" s="51" t="s">
        <v>860</v>
      </c>
      <c r="G160" s="132" t="s">
        <v>867</v>
      </c>
      <c r="H160" s="131" t="s">
        <v>873</v>
      </c>
      <c r="I160" s="70" t="s">
        <v>863</v>
      </c>
      <c r="J160" s="51" t="s">
        <v>8</v>
      </c>
      <c r="K160" s="53" t="s">
        <v>713</v>
      </c>
      <c r="L160" s="50" t="s">
        <v>34</v>
      </c>
      <c r="M160" s="50" t="s">
        <v>35</v>
      </c>
      <c r="N160" s="54">
        <f>VLOOKUP(L160,'MATRIZ CALIFICACIÓN'!$B$10:$C$24,2,FALSE)</f>
        <v>3</v>
      </c>
      <c r="O160" s="55">
        <f>HLOOKUP(M160,'MATRIZ CALIFICACIÓN'!$D$8:$H$9,2,FALSE)</f>
        <v>3</v>
      </c>
      <c r="P160" s="50">
        <f t="shared" si="0"/>
        <v>33</v>
      </c>
      <c r="Q160" s="55" t="str">
        <f>VLOOKUP(P160,'MATRIZ CALIFICACIÓN'!$D$58:$E$82,2,FALSE)</f>
        <v>ALTA</v>
      </c>
      <c r="R160" s="56" t="str">
        <f>VLOOKUP(Q160,'MATRIZ CALIFICACIÓN'!$G$59:$I$62,2,FALSE)</f>
        <v>* Reducir el riesgo
* Evitar el riesgo
* Compartir o transferir el riesgo</v>
      </c>
      <c r="S160" s="99" t="s">
        <v>5</v>
      </c>
      <c r="T160" s="51"/>
      <c r="U160" s="53" t="s">
        <v>864</v>
      </c>
      <c r="V160" s="53" t="s">
        <v>5</v>
      </c>
      <c r="W160" s="53">
        <f t="shared" si="110"/>
        <v>20</v>
      </c>
      <c r="X160" s="53" t="s">
        <v>5</v>
      </c>
      <c r="Y160" s="53">
        <f t="shared" si="111"/>
        <v>20</v>
      </c>
      <c r="Z160" s="53" t="s">
        <v>5</v>
      </c>
      <c r="AA160" s="53">
        <f t="shared" si="112"/>
        <v>40</v>
      </c>
      <c r="AB160" s="53" t="s">
        <v>11</v>
      </c>
      <c r="AC160" s="57">
        <f t="shared" si="5"/>
        <v>80</v>
      </c>
      <c r="AD160" s="58">
        <f t="shared" si="6"/>
        <v>0</v>
      </c>
      <c r="AE160" s="51">
        <f t="shared" ref="AE160:AF160" si="354">IF(SUM(AC160),AVERAGEIF(AC160,"&gt;0",AC160),1)</f>
        <v>80</v>
      </c>
      <c r="AF160" s="51">
        <f t="shared" si="354"/>
        <v>1</v>
      </c>
      <c r="AG160" s="51">
        <f t="shared" ref="AG160:AH160" si="355">IF(AND(AE160&gt;=0,AE160&lt;=50),0,IF(AND(AE160&gt;50,AE160&lt;76),1,2))</f>
        <v>2</v>
      </c>
      <c r="AH160" s="51">
        <f t="shared" si="355"/>
        <v>0</v>
      </c>
      <c r="AI160" s="59">
        <f t="shared" ref="AI160:AJ160" si="356">IF(AG160&lt;N160,N160-AG160,N160)</f>
        <v>1</v>
      </c>
      <c r="AJ160" s="56">
        <f t="shared" si="356"/>
        <v>3</v>
      </c>
      <c r="AK160" s="51">
        <f t="shared" si="350"/>
        <v>13</v>
      </c>
      <c r="AL160" s="60" t="str">
        <f>VLOOKUP(AI160,'MATRIZ CALIFICACIÓN'!$A$10:$B$24,2,0)</f>
        <v>RARO (1)</v>
      </c>
      <c r="AM160" s="60" t="str">
        <f>HLOOKUP(AJ160,'MATRIZ CALIFICACIÓN'!$D$7:$H$8,2,0)</f>
        <v>MODERADO (3)</v>
      </c>
      <c r="AN160" s="50" t="str">
        <f>VLOOKUP(AK160,'MATRIZ CALIFICACIÓN'!$D$58:$E$82,2,FALSE)</f>
        <v>BAJA</v>
      </c>
      <c r="AO160" s="51" t="str">
        <f>VLOOKUP(AN160,'MATRIZ CALIFICACIÓN'!$G$59:$I$62,2,FALSE)</f>
        <v>* Asumir el riesgo</v>
      </c>
      <c r="AP160" s="53" t="s">
        <v>870</v>
      </c>
      <c r="AQ160" s="61" t="s">
        <v>136</v>
      </c>
      <c r="AR160" s="61" t="s">
        <v>127</v>
      </c>
      <c r="AS160" s="53" t="s">
        <v>388</v>
      </c>
      <c r="AT160" s="102">
        <v>42479</v>
      </c>
      <c r="AU160" s="79" t="s">
        <v>874</v>
      </c>
      <c r="AV160" s="80">
        <v>0.33</v>
      </c>
      <c r="AW160" s="120">
        <v>42501</v>
      </c>
      <c r="AX160" s="217" t="s">
        <v>1339</v>
      </c>
      <c r="AY160" s="103"/>
      <c r="AZ160" s="65"/>
      <c r="BA160" s="65"/>
      <c r="BB160" s="65"/>
      <c r="BC160" s="65"/>
      <c r="BD160" s="103"/>
      <c r="BE160" s="65"/>
      <c r="BF160" s="65"/>
      <c r="BG160" s="65"/>
      <c r="BH160" s="65"/>
      <c r="BI160" s="66"/>
      <c r="BJ160" s="66"/>
      <c r="BK160" s="66"/>
      <c r="BL160" s="66"/>
      <c r="BM160" s="66"/>
      <c r="BN160" s="66"/>
      <c r="BO160" s="66"/>
      <c r="BP160" s="66"/>
      <c r="BQ160" s="66"/>
      <c r="BR160" s="66"/>
      <c r="BS160" s="66"/>
      <c r="BT160" s="66"/>
      <c r="BU160" s="66"/>
    </row>
    <row r="161" spans="1:73" ht="143.25" customHeight="1">
      <c r="A161" s="100">
        <v>40</v>
      </c>
      <c r="B161" s="51" t="s">
        <v>18</v>
      </c>
      <c r="C161" s="51" t="s">
        <v>19</v>
      </c>
      <c r="D161" s="51" t="s">
        <v>36</v>
      </c>
      <c r="E161" s="52" t="s">
        <v>30</v>
      </c>
      <c r="F161" s="51" t="s">
        <v>860</v>
      </c>
      <c r="G161" s="132" t="s">
        <v>867</v>
      </c>
      <c r="H161" s="131" t="s">
        <v>875</v>
      </c>
      <c r="I161" s="70" t="s">
        <v>863</v>
      </c>
      <c r="J161" s="51" t="s">
        <v>8</v>
      </c>
      <c r="K161" s="53" t="s">
        <v>876</v>
      </c>
      <c r="L161" s="50" t="s">
        <v>34</v>
      </c>
      <c r="M161" s="50" t="s">
        <v>35</v>
      </c>
      <c r="N161" s="54">
        <f>VLOOKUP(L161,'MATRIZ CALIFICACIÓN'!$B$10:$C$24,2,FALSE)</f>
        <v>3</v>
      </c>
      <c r="O161" s="55">
        <f>HLOOKUP(M161,'MATRIZ CALIFICACIÓN'!$D$8:$H$9,2,FALSE)</f>
        <v>3</v>
      </c>
      <c r="P161" s="50">
        <f t="shared" si="0"/>
        <v>33</v>
      </c>
      <c r="Q161" s="55" t="str">
        <f>VLOOKUP(P161,'MATRIZ CALIFICACIÓN'!$D$58:$E$82,2,FALSE)</f>
        <v>ALTA</v>
      </c>
      <c r="R161" s="56" t="str">
        <f>VLOOKUP(Q161,'MATRIZ CALIFICACIÓN'!$G$59:$I$62,2,FALSE)</f>
        <v>* Reducir el riesgo
* Evitar el riesgo
* Compartir o transferir el riesgo</v>
      </c>
      <c r="S161" s="99" t="s">
        <v>5</v>
      </c>
      <c r="T161" s="51"/>
      <c r="U161" s="53" t="s">
        <v>864</v>
      </c>
      <c r="V161" s="53" t="s">
        <v>5</v>
      </c>
      <c r="W161" s="53">
        <f t="shared" si="110"/>
        <v>20</v>
      </c>
      <c r="X161" s="53" t="s">
        <v>5</v>
      </c>
      <c r="Y161" s="53">
        <f t="shared" si="111"/>
        <v>20</v>
      </c>
      <c r="Z161" s="53" t="s">
        <v>5</v>
      </c>
      <c r="AA161" s="53">
        <f t="shared" si="112"/>
        <v>40</v>
      </c>
      <c r="AB161" s="53" t="s">
        <v>11</v>
      </c>
      <c r="AC161" s="57">
        <f t="shared" si="5"/>
        <v>80</v>
      </c>
      <c r="AD161" s="58">
        <f t="shared" si="6"/>
        <v>0</v>
      </c>
      <c r="AE161" s="51">
        <f t="shared" ref="AE161:AF161" si="357">IF(SUM(AC161),AVERAGEIF(AC161,"&gt;0",AC161),1)</f>
        <v>80</v>
      </c>
      <c r="AF161" s="51">
        <f t="shared" si="357"/>
        <v>1</v>
      </c>
      <c r="AG161" s="51">
        <f t="shared" ref="AG161:AH161" si="358">IF(AND(AE161&gt;=0,AE161&lt;=50),0,IF(AND(AE161&gt;50,AE161&lt;76),1,2))</f>
        <v>2</v>
      </c>
      <c r="AH161" s="51">
        <f t="shared" si="358"/>
        <v>0</v>
      </c>
      <c r="AI161" s="59">
        <f t="shared" ref="AI161:AJ161" si="359">IF(AG161&lt;N161,N161-AG161,N161)</f>
        <v>1</v>
      </c>
      <c r="AJ161" s="56">
        <f t="shared" si="359"/>
        <v>3</v>
      </c>
      <c r="AK161" s="51">
        <f t="shared" si="350"/>
        <v>13</v>
      </c>
      <c r="AL161" s="60" t="str">
        <f>VLOOKUP(AI161,'MATRIZ CALIFICACIÓN'!$A$10:$B$24,2,0)</f>
        <v>RARO (1)</v>
      </c>
      <c r="AM161" s="60" t="str">
        <f>HLOOKUP(AJ161,'MATRIZ CALIFICACIÓN'!$D$7:$H$8,2,0)</f>
        <v>MODERADO (3)</v>
      </c>
      <c r="AN161" s="50" t="str">
        <f>VLOOKUP(AK161,'MATRIZ CALIFICACIÓN'!$D$58:$E$82,2,FALSE)</f>
        <v>BAJA</v>
      </c>
      <c r="AO161" s="51" t="str">
        <f>VLOOKUP(AN161,'MATRIZ CALIFICACIÓN'!$G$59:$I$62,2,FALSE)</f>
        <v>* Asumir el riesgo</v>
      </c>
      <c r="AP161" s="53" t="s">
        <v>877</v>
      </c>
      <c r="AQ161" s="61" t="s">
        <v>136</v>
      </c>
      <c r="AR161" s="61" t="s">
        <v>127</v>
      </c>
      <c r="AS161" s="53" t="s">
        <v>388</v>
      </c>
      <c r="AT161" s="102">
        <v>42478</v>
      </c>
      <c r="AU161" s="63" t="s">
        <v>878</v>
      </c>
      <c r="AV161" s="80">
        <v>0.33</v>
      </c>
      <c r="AW161" s="120">
        <v>42501</v>
      </c>
      <c r="AX161" s="217" t="s">
        <v>1339</v>
      </c>
      <c r="AY161" s="103"/>
      <c r="AZ161" s="65"/>
      <c r="BA161" s="65"/>
      <c r="BB161" s="65"/>
      <c r="BC161" s="65"/>
      <c r="BD161" s="103"/>
      <c r="BE161" s="65"/>
      <c r="BF161" s="65"/>
      <c r="BG161" s="65"/>
      <c r="BH161" s="65"/>
      <c r="BI161" s="66"/>
      <c r="BJ161" s="66"/>
      <c r="BK161" s="66"/>
      <c r="BL161" s="66"/>
      <c r="BM161" s="66"/>
      <c r="BN161" s="66"/>
      <c r="BO161" s="66"/>
      <c r="BP161" s="66"/>
      <c r="BQ161" s="66"/>
      <c r="BR161" s="66"/>
      <c r="BS161" s="66"/>
      <c r="BT161" s="66"/>
      <c r="BU161" s="66"/>
    </row>
    <row r="162" spans="1:73" ht="143.25" customHeight="1">
      <c r="A162" s="100">
        <v>40</v>
      </c>
      <c r="B162" s="51" t="s">
        <v>18</v>
      </c>
      <c r="C162" s="51" t="s">
        <v>19</v>
      </c>
      <c r="D162" s="51" t="s">
        <v>36</v>
      </c>
      <c r="E162" s="52" t="s">
        <v>30</v>
      </c>
      <c r="F162" s="51" t="s">
        <v>860</v>
      </c>
      <c r="G162" s="132" t="s">
        <v>867</v>
      </c>
      <c r="H162" s="131" t="s">
        <v>879</v>
      </c>
      <c r="I162" s="70" t="s">
        <v>863</v>
      </c>
      <c r="J162" s="51" t="s">
        <v>8</v>
      </c>
      <c r="K162" s="53" t="s">
        <v>597</v>
      </c>
      <c r="L162" s="50" t="s">
        <v>34</v>
      </c>
      <c r="M162" s="50" t="s">
        <v>35</v>
      </c>
      <c r="N162" s="54">
        <f>VLOOKUP(L162,'MATRIZ CALIFICACIÓN'!$B$10:$C$24,2,FALSE)</f>
        <v>3</v>
      </c>
      <c r="O162" s="55">
        <f>HLOOKUP(M162,'MATRIZ CALIFICACIÓN'!$D$8:$H$9,2,FALSE)</f>
        <v>3</v>
      </c>
      <c r="P162" s="50">
        <f t="shared" si="0"/>
        <v>33</v>
      </c>
      <c r="Q162" s="55" t="str">
        <f>VLOOKUP(P162,'MATRIZ CALIFICACIÓN'!$D$58:$E$82,2,FALSE)</f>
        <v>ALTA</v>
      </c>
      <c r="R162" s="56" t="str">
        <f>VLOOKUP(Q162,'MATRIZ CALIFICACIÓN'!$G$59:$I$62,2,FALSE)</f>
        <v>* Reducir el riesgo
* Evitar el riesgo
* Compartir o transferir el riesgo</v>
      </c>
      <c r="S162" s="99" t="s">
        <v>5</v>
      </c>
      <c r="T162" s="51"/>
      <c r="U162" s="53" t="s">
        <v>864</v>
      </c>
      <c r="V162" s="53" t="s">
        <v>5</v>
      </c>
      <c r="W162" s="53">
        <f t="shared" si="110"/>
        <v>20</v>
      </c>
      <c r="X162" s="53" t="s">
        <v>5</v>
      </c>
      <c r="Y162" s="53">
        <f t="shared" si="111"/>
        <v>20</v>
      </c>
      <c r="Z162" s="53" t="s">
        <v>5</v>
      </c>
      <c r="AA162" s="53">
        <f t="shared" si="112"/>
        <v>40</v>
      </c>
      <c r="AB162" s="53" t="s">
        <v>11</v>
      </c>
      <c r="AC162" s="57">
        <f t="shared" si="5"/>
        <v>80</v>
      </c>
      <c r="AD162" s="58">
        <f t="shared" si="6"/>
        <v>0</v>
      </c>
      <c r="AE162" s="51">
        <f t="shared" ref="AE162:AF162" si="360">IF(SUM(AC162),AVERAGEIF(AC162,"&gt;0",AC162),1)</f>
        <v>80</v>
      </c>
      <c r="AF162" s="51">
        <f t="shared" si="360"/>
        <v>1</v>
      </c>
      <c r="AG162" s="51">
        <f t="shared" ref="AG162:AH162" si="361">IF(AND(AE162&gt;=0,AE162&lt;=50),0,IF(AND(AE162&gt;50,AE162&lt;76),1,2))</f>
        <v>2</v>
      </c>
      <c r="AH162" s="51">
        <f t="shared" si="361"/>
        <v>0</v>
      </c>
      <c r="AI162" s="59">
        <f t="shared" ref="AI162:AJ162" si="362">IF(AG162&lt;N162,N162-AG162,N162)</f>
        <v>1</v>
      </c>
      <c r="AJ162" s="56">
        <f t="shared" si="362"/>
        <v>3</v>
      </c>
      <c r="AK162" s="51">
        <f t="shared" si="350"/>
        <v>13</v>
      </c>
      <c r="AL162" s="60" t="str">
        <f>VLOOKUP(AI162,'MATRIZ CALIFICACIÓN'!$A$10:$B$24,2,0)</f>
        <v>RARO (1)</v>
      </c>
      <c r="AM162" s="60" t="str">
        <f>HLOOKUP(AJ162,'MATRIZ CALIFICACIÓN'!$D$7:$H$8,2,0)</f>
        <v>MODERADO (3)</v>
      </c>
      <c r="AN162" s="50" t="str">
        <f>VLOOKUP(AK162,'MATRIZ CALIFICACIÓN'!$D$58:$E$82,2,FALSE)</f>
        <v>BAJA</v>
      </c>
      <c r="AO162" s="51" t="str">
        <f>VLOOKUP(AN162,'MATRIZ CALIFICACIÓN'!$G$59:$I$62,2,FALSE)</f>
        <v>* Asumir el riesgo</v>
      </c>
      <c r="AP162" s="53" t="s">
        <v>870</v>
      </c>
      <c r="AQ162" s="61" t="s">
        <v>136</v>
      </c>
      <c r="AR162" s="61" t="s">
        <v>127</v>
      </c>
      <c r="AS162" s="53" t="s">
        <v>388</v>
      </c>
      <c r="AT162" s="102">
        <v>42478</v>
      </c>
      <c r="AU162" s="133" t="s">
        <v>880</v>
      </c>
      <c r="AV162" s="69" t="s">
        <v>488</v>
      </c>
      <c r="AW162" s="120">
        <v>42501</v>
      </c>
      <c r="AX162" s="217" t="s">
        <v>1339</v>
      </c>
      <c r="AY162" s="103"/>
      <c r="AZ162" s="65"/>
      <c r="BA162" s="65"/>
      <c r="BB162" s="65"/>
      <c r="BC162" s="65"/>
      <c r="BD162" s="103"/>
      <c r="BE162" s="65"/>
      <c r="BF162" s="65"/>
      <c r="BG162" s="65"/>
      <c r="BH162" s="65"/>
      <c r="BI162" s="66"/>
      <c r="BJ162" s="66"/>
      <c r="BK162" s="66"/>
      <c r="BL162" s="66"/>
      <c r="BM162" s="66"/>
      <c r="BN162" s="66"/>
      <c r="BO162" s="66"/>
      <c r="BP162" s="66"/>
      <c r="BQ162" s="66"/>
      <c r="BR162" s="66"/>
      <c r="BS162" s="66"/>
      <c r="BT162" s="66"/>
      <c r="BU162" s="66"/>
    </row>
    <row r="163" spans="1:73" ht="135.75" customHeight="1">
      <c r="A163" s="107">
        <v>40</v>
      </c>
      <c r="B163" s="71" t="s">
        <v>881</v>
      </c>
      <c r="C163" s="51" t="s">
        <v>19</v>
      </c>
      <c r="D163" s="51" t="s">
        <v>36</v>
      </c>
      <c r="E163" s="52" t="s">
        <v>30</v>
      </c>
      <c r="F163" s="70" t="s">
        <v>860</v>
      </c>
      <c r="G163" s="134" t="s">
        <v>867</v>
      </c>
      <c r="H163" s="73" t="s">
        <v>882</v>
      </c>
      <c r="I163" s="70" t="s">
        <v>883</v>
      </c>
      <c r="J163" s="135" t="s">
        <v>44</v>
      </c>
      <c r="K163" s="136" t="s">
        <v>884</v>
      </c>
      <c r="L163" s="137" t="s">
        <v>34</v>
      </c>
      <c r="M163" s="138" t="s">
        <v>35</v>
      </c>
      <c r="N163" s="54">
        <f>VLOOKUP(L163,'MATRIZ CALIFICACIÓN'!$B$10:$C$24,2,FALSE)</f>
        <v>3</v>
      </c>
      <c r="O163" s="55">
        <f>HLOOKUP(M163,'MATRIZ CALIFICACIÓN'!$D$8:$H$9,2,FALSE)</f>
        <v>3</v>
      </c>
      <c r="P163" s="50">
        <f t="shared" si="0"/>
        <v>33</v>
      </c>
      <c r="Q163" s="55" t="str">
        <f>VLOOKUP(P163,'MATRIZ CALIFICACIÓN'!$D$58:$E$82,2,FALSE)</f>
        <v>ALTA</v>
      </c>
      <c r="R163" s="56" t="str">
        <f>VLOOKUP(Q163,'MATRIZ CALIFICACIÓN'!$G$59:$I$62,2,FALSE)</f>
        <v>* Reducir el riesgo
* Evitar el riesgo
* Compartir o transferir el riesgo</v>
      </c>
      <c r="S163" s="74" t="s">
        <v>5</v>
      </c>
      <c r="T163" s="51">
        <f t="shared" ref="T163:T196" si="363">IF(S163="","",IF(S163="si",20,0))</f>
        <v>20</v>
      </c>
      <c r="U163" s="53" t="s">
        <v>864</v>
      </c>
      <c r="V163" s="74" t="s">
        <v>5</v>
      </c>
      <c r="W163" s="53">
        <f t="shared" si="110"/>
        <v>20</v>
      </c>
      <c r="X163" s="74" t="s">
        <v>5</v>
      </c>
      <c r="Y163" s="53">
        <f t="shared" si="111"/>
        <v>20</v>
      </c>
      <c r="Z163" s="74" t="s">
        <v>5</v>
      </c>
      <c r="AA163" s="53">
        <f t="shared" si="112"/>
        <v>40</v>
      </c>
      <c r="AB163" s="53" t="s">
        <v>11</v>
      </c>
      <c r="AC163" s="57">
        <f t="shared" si="5"/>
        <v>100</v>
      </c>
      <c r="AD163" s="58">
        <f t="shared" si="6"/>
        <v>0</v>
      </c>
      <c r="AE163" s="51">
        <f t="shared" ref="AE163:AF163" si="364">IF(SUM(AC163),AVERAGEIF(AC163,"&gt;0",AC163),1)</f>
        <v>100</v>
      </c>
      <c r="AF163" s="51">
        <f t="shared" si="364"/>
        <v>1</v>
      </c>
      <c r="AG163" s="51">
        <f t="shared" ref="AG163:AH163" si="365">IF(AND(AE163&gt;=0,AE163&lt;=50),0,IF(AND(AE163&gt;50,AE163&lt;76),1,2))</f>
        <v>2</v>
      </c>
      <c r="AH163" s="51">
        <f t="shared" si="365"/>
        <v>0</v>
      </c>
      <c r="AI163" s="59">
        <f t="shared" ref="AI163:AJ163" si="366">IF(AG163&lt;N163,N163-AG163,N163)</f>
        <v>1</v>
      </c>
      <c r="AJ163" s="56">
        <f t="shared" si="366"/>
        <v>3</v>
      </c>
      <c r="AK163" s="51">
        <f t="shared" ref="AK163:AK164" si="367">VALUE(CONCATENATE(AI93:AI163,AJ163))</f>
        <v>13</v>
      </c>
      <c r="AL163" s="76" t="s">
        <v>1338</v>
      </c>
      <c r="AM163" s="76" t="s">
        <v>1338</v>
      </c>
      <c r="AN163" s="50" t="s">
        <v>1338</v>
      </c>
      <c r="AO163" s="51" t="s">
        <v>1338</v>
      </c>
      <c r="AP163" s="53" t="s">
        <v>865</v>
      </c>
      <c r="AQ163" s="61" t="s">
        <v>136</v>
      </c>
      <c r="AR163" s="61" t="s">
        <v>127</v>
      </c>
      <c r="AS163" s="53" t="s">
        <v>388</v>
      </c>
      <c r="AT163" s="139">
        <v>42482</v>
      </c>
      <c r="AU163" s="79" t="s">
        <v>885</v>
      </c>
      <c r="AV163" s="69" t="s">
        <v>663</v>
      </c>
      <c r="AW163" s="120">
        <v>42501</v>
      </c>
      <c r="AX163" s="217" t="s">
        <v>1339</v>
      </c>
      <c r="AY163" s="140"/>
      <c r="AZ163" s="141"/>
      <c r="BA163" s="141"/>
      <c r="BB163" s="141"/>
      <c r="BC163" s="141"/>
      <c r="BD163" s="142"/>
      <c r="BE163" s="141"/>
      <c r="BF163" s="141"/>
      <c r="BG163" s="141"/>
      <c r="BH163" s="141"/>
      <c r="BI163" s="143"/>
      <c r="BJ163" s="143"/>
      <c r="BK163" s="143"/>
      <c r="BL163" s="143"/>
      <c r="BM163" s="143"/>
      <c r="BN163" s="143"/>
      <c r="BO163" s="143"/>
      <c r="BP163" s="143"/>
      <c r="BQ163" s="143"/>
      <c r="BR163" s="143"/>
      <c r="BS163" s="143"/>
      <c r="BT163" s="143"/>
      <c r="BU163" s="143"/>
    </row>
    <row r="164" spans="1:73" ht="238.5" customHeight="1">
      <c r="A164" s="74">
        <v>40</v>
      </c>
      <c r="B164" s="144" t="s">
        <v>881</v>
      </c>
      <c r="C164" s="51" t="s">
        <v>19</v>
      </c>
      <c r="D164" s="51" t="s">
        <v>36</v>
      </c>
      <c r="E164" s="52" t="s">
        <v>30</v>
      </c>
      <c r="F164" s="145" t="s">
        <v>860</v>
      </c>
      <c r="G164" s="70" t="s">
        <v>867</v>
      </c>
      <c r="H164" s="73" t="s">
        <v>886</v>
      </c>
      <c r="I164" s="70" t="s">
        <v>863</v>
      </c>
      <c r="J164" s="146" t="s">
        <v>44</v>
      </c>
      <c r="K164" s="91" t="s">
        <v>887</v>
      </c>
      <c r="L164" s="74" t="s">
        <v>34</v>
      </c>
      <c r="M164" s="73" t="s">
        <v>35</v>
      </c>
      <c r="N164" s="54">
        <f>VLOOKUP(L164,'MATRIZ CALIFICACIÓN'!$B$10:$C$24,2,FALSE)</f>
        <v>3</v>
      </c>
      <c r="O164" s="55">
        <f>HLOOKUP(M164,'MATRIZ CALIFICACIÓN'!$D$8:$H$9,2,FALSE)</f>
        <v>3</v>
      </c>
      <c r="P164" s="50">
        <f t="shared" si="0"/>
        <v>33</v>
      </c>
      <c r="Q164" s="55" t="str">
        <f>VLOOKUP(P164,'MATRIZ CALIFICACIÓN'!$D$58:$E$82,2,FALSE)</f>
        <v>ALTA</v>
      </c>
      <c r="R164" s="56" t="str">
        <f>VLOOKUP(Q164,'MATRIZ CALIFICACIÓN'!$G$59:$I$62,2,FALSE)</f>
        <v>* Reducir el riesgo
* Evitar el riesgo
* Compartir o transferir el riesgo</v>
      </c>
      <c r="S164" s="74" t="s">
        <v>5</v>
      </c>
      <c r="T164" s="51">
        <f t="shared" si="363"/>
        <v>20</v>
      </c>
      <c r="U164" s="53" t="s">
        <v>864</v>
      </c>
      <c r="V164" s="74" t="s">
        <v>5</v>
      </c>
      <c r="W164" s="53">
        <f t="shared" si="110"/>
        <v>20</v>
      </c>
      <c r="X164" s="74" t="s">
        <v>5</v>
      </c>
      <c r="Y164" s="53">
        <f t="shared" si="111"/>
        <v>20</v>
      </c>
      <c r="Z164" s="74" t="s">
        <v>5</v>
      </c>
      <c r="AA164" s="53">
        <f t="shared" si="112"/>
        <v>40</v>
      </c>
      <c r="AB164" s="53" t="s">
        <v>11</v>
      </c>
      <c r="AC164" s="57">
        <f t="shared" si="5"/>
        <v>100</v>
      </c>
      <c r="AD164" s="58">
        <f t="shared" si="6"/>
        <v>0</v>
      </c>
      <c r="AE164" s="51">
        <f t="shared" ref="AE164:AF164" si="368">IF(SUM(AC164),AVERAGEIF(AC164,"&gt;0",AC164),1)</f>
        <v>100</v>
      </c>
      <c r="AF164" s="51">
        <f t="shared" si="368"/>
        <v>1</v>
      </c>
      <c r="AG164" s="51">
        <f t="shared" ref="AG164:AH164" si="369">IF(AND(AE164&gt;=0,AE164&lt;=50),0,IF(AND(AE164&gt;50,AE164&lt;76),1,2))</f>
        <v>2</v>
      </c>
      <c r="AH164" s="51">
        <f t="shared" si="369"/>
        <v>0</v>
      </c>
      <c r="AI164" s="59">
        <f t="shared" ref="AI164:AJ164" si="370">IF(AG164&lt;N164,N164-AG164,N164)</f>
        <v>1</v>
      </c>
      <c r="AJ164" s="56">
        <f t="shared" si="370"/>
        <v>3</v>
      </c>
      <c r="AK164" s="51">
        <f t="shared" si="367"/>
        <v>13</v>
      </c>
      <c r="AL164" s="76" t="s">
        <v>1338</v>
      </c>
      <c r="AM164" s="76" t="s">
        <v>1338</v>
      </c>
      <c r="AN164" s="50" t="s">
        <v>1338</v>
      </c>
      <c r="AO164" s="51" t="s">
        <v>1338</v>
      </c>
      <c r="AP164" s="77" t="s">
        <v>888</v>
      </c>
      <c r="AQ164" s="147" t="s">
        <v>136</v>
      </c>
      <c r="AR164" s="77" t="s">
        <v>127</v>
      </c>
      <c r="AS164" s="95" t="s">
        <v>887</v>
      </c>
      <c r="AT164" s="78">
        <v>42117</v>
      </c>
      <c r="AU164" s="79" t="s">
        <v>889</v>
      </c>
      <c r="AV164" s="80">
        <v>0.55000000000000004</v>
      </c>
      <c r="AW164" s="120">
        <v>42501</v>
      </c>
      <c r="AX164" s="217" t="s">
        <v>1339</v>
      </c>
      <c r="AY164" s="81"/>
      <c r="AZ164" s="65"/>
      <c r="BA164" s="65"/>
      <c r="BB164" s="65"/>
      <c r="BC164" s="65"/>
      <c r="BD164" s="82"/>
      <c r="BE164" s="65"/>
      <c r="BF164" s="65"/>
      <c r="BG164" s="65"/>
      <c r="BH164" s="65"/>
      <c r="BI164" s="66"/>
      <c r="BJ164" s="66"/>
      <c r="BK164" s="66"/>
      <c r="BL164" s="66"/>
      <c r="BM164" s="66"/>
      <c r="BN164" s="66"/>
      <c r="BO164" s="66"/>
      <c r="BP164" s="66"/>
      <c r="BQ164" s="66"/>
      <c r="BR164" s="66"/>
      <c r="BS164" s="66"/>
      <c r="BT164" s="66"/>
      <c r="BU164" s="66"/>
    </row>
    <row r="165" spans="1:73" ht="132.75" customHeight="1">
      <c r="A165" s="50">
        <v>41</v>
      </c>
      <c r="B165" s="51" t="s">
        <v>62</v>
      </c>
      <c r="C165" s="51" t="s">
        <v>63</v>
      </c>
      <c r="D165" s="51" t="s">
        <v>43</v>
      </c>
      <c r="E165" s="52" t="s">
        <v>30</v>
      </c>
      <c r="F165" s="51" t="s">
        <v>890</v>
      </c>
      <c r="G165" s="51" t="s">
        <v>891</v>
      </c>
      <c r="H165" s="51" t="s">
        <v>892</v>
      </c>
      <c r="I165" s="51" t="s">
        <v>893</v>
      </c>
      <c r="J165" s="51" t="s">
        <v>44</v>
      </c>
      <c r="K165" s="53" t="s">
        <v>894</v>
      </c>
      <c r="L165" s="50" t="s">
        <v>47</v>
      </c>
      <c r="M165" s="50" t="s">
        <v>42</v>
      </c>
      <c r="N165" s="54">
        <f>VLOOKUP(L165,'MATRIZ CALIFICACIÓN'!$B$10:$C$24,2,FALSE)</f>
        <v>5</v>
      </c>
      <c r="O165" s="55">
        <f>HLOOKUP(M165,'MATRIZ CALIFICACIÓN'!$D$8:$H$9,2,FALSE)</f>
        <v>4</v>
      </c>
      <c r="P165" s="50">
        <f t="shared" si="0"/>
        <v>54</v>
      </c>
      <c r="Q165" s="50" t="str">
        <f>VLOOKUP(P165,'MATRIZ CALIFICACIÓN'!$D$58:$E$82,2,FALSE)</f>
        <v>EXTREMA</v>
      </c>
      <c r="R165" s="56" t="str">
        <f>VLOOKUP(Q165,'MATRIZ CALIFICACIÓN'!$G$59:$I$62,2,FALSE)</f>
        <v>* Reducir el riesgo
* Evitar el riesgo
* Compartir o transferir el riesgo</v>
      </c>
      <c r="S165" s="74" t="s">
        <v>5</v>
      </c>
      <c r="T165" s="51">
        <f t="shared" si="363"/>
        <v>20</v>
      </c>
      <c r="U165" s="53" t="s">
        <v>895</v>
      </c>
      <c r="V165" s="53" t="s">
        <v>5</v>
      </c>
      <c r="W165" s="53">
        <f t="shared" si="110"/>
        <v>20</v>
      </c>
      <c r="X165" s="53" t="s">
        <v>5</v>
      </c>
      <c r="Y165" s="53">
        <f t="shared" si="111"/>
        <v>20</v>
      </c>
      <c r="Z165" s="53" t="s">
        <v>14</v>
      </c>
      <c r="AA165" s="53">
        <f t="shared" si="112"/>
        <v>0</v>
      </c>
      <c r="AB165" s="53" t="s">
        <v>11</v>
      </c>
      <c r="AC165" s="57">
        <f t="shared" si="5"/>
        <v>60</v>
      </c>
      <c r="AD165" s="58">
        <f t="shared" si="6"/>
        <v>0</v>
      </c>
      <c r="AE165" s="51">
        <f t="shared" ref="AE165:AF165" si="371">IF(SUM(AC165),AVERAGEIF(AC165,"&gt;0",AC165),1)</f>
        <v>60</v>
      </c>
      <c r="AF165" s="51">
        <f t="shared" si="371"/>
        <v>1</v>
      </c>
      <c r="AG165" s="51">
        <f t="shared" ref="AG165:AH165" si="372">IF(AND(AE165&gt;=0,AE165&lt;=50),0,IF(AND(AE165&gt;50,AE165&lt;76),1,2))</f>
        <v>1</v>
      </c>
      <c r="AH165" s="51">
        <f t="shared" si="372"/>
        <v>0</v>
      </c>
      <c r="AI165" s="59">
        <f t="shared" ref="AI165:AJ165" si="373">IF(AG165&lt;N165,N165-AG165,N165)</f>
        <v>4</v>
      </c>
      <c r="AJ165" s="56">
        <f t="shared" si="373"/>
        <v>4</v>
      </c>
      <c r="AK165" s="51">
        <f t="shared" ref="AK165:AK166" si="374">VALUE(CONCATENATE(AI74:AI165,AJ165))</f>
        <v>44</v>
      </c>
      <c r="AL165" s="76" t="s">
        <v>1338</v>
      </c>
      <c r="AM165" s="76" t="s">
        <v>1338</v>
      </c>
      <c r="AN165" s="50" t="s">
        <v>1338</v>
      </c>
      <c r="AO165" s="51" t="s">
        <v>1338</v>
      </c>
      <c r="AP165" s="53" t="s">
        <v>896</v>
      </c>
      <c r="AQ165" s="61" t="s">
        <v>136</v>
      </c>
      <c r="AR165" s="61" t="s">
        <v>127</v>
      </c>
      <c r="AS165" s="53" t="s">
        <v>897</v>
      </c>
      <c r="AT165" s="67">
        <v>42478</v>
      </c>
      <c r="AU165" s="63" t="s">
        <v>898</v>
      </c>
      <c r="AV165" s="69" t="s">
        <v>899</v>
      </c>
      <c r="AW165" s="120">
        <v>42501</v>
      </c>
      <c r="AX165" s="217" t="s">
        <v>1339</v>
      </c>
      <c r="AY165" s="65"/>
      <c r="AZ165" s="65"/>
      <c r="BA165" s="65"/>
      <c r="BB165" s="65"/>
      <c r="BC165" s="65"/>
      <c r="BD165" s="65"/>
      <c r="BE165" s="65"/>
      <c r="BF165" s="65"/>
      <c r="BG165" s="65"/>
      <c r="BH165" s="65"/>
      <c r="BI165" s="66"/>
      <c r="BJ165" s="66"/>
      <c r="BK165" s="66"/>
      <c r="BL165" s="66"/>
      <c r="BM165" s="66"/>
      <c r="BN165" s="66"/>
      <c r="BO165" s="66"/>
      <c r="BP165" s="66"/>
      <c r="BQ165" s="66"/>
      <c r="BR165" s="66"/>
      <c r="BS165" s="66"/>
      <c r="BT165" s="66"/>
      <c r="BU165" s="66"/>
    </row>
    <row r="166" spans="1:73" ht="95.25" customHeight="1">
      <c r="A166" s="50">
        <v>42</v>
      </c>
      <c r="B166" s="51" t="s">
        <v>52</v>
      </c>
      <c r="C166" s="51" t="s">
        <v>53</v>
      </c>
      <c r="D166" s="51" t="s">
        <v>15</v>
      </c>
      <c r="E166" s="52" t="s">
        <v>30</v>
      </c>
      <c r="F166" s="51" t="s">
        <v>900</v>
      </c>
      <c r="G166" s="51" t="s">
        <v>901</v>
      </c>
      <c r="H166" s="51" t="s">
        <v>902</v>
      </c>
      <c r="I166" s="51" t="s">
        <v>903</v>
      </c>
      <c r="J166" s="51" t="s">
        <v>17</v>
      </c>
      <c r="K166" s="53" t="s">
        <v>894</v>
      </c>
      <c r="L166" s="50" t="s">
        <v>27</v>
      </c>
      <c r="M166" s="50" t="s">
        <v>42</v>
      </c>
      <c r="N166" s="54">
        <f>VLOOKUP(L166,'MATRIZ CALIFICACIÓN'!$B$10:$C$24,2,FALSE)</f>
        <v>2</v>
      </c>
      <c r="O166" s="55">
        <f>HLOOKUP(M166,'MATRIZ CALIFICACIÓN'!$D$8:$H$9,2,FALSE)</f>
        <v>4</v>
      </c>
      <c r="P166" s="50">
        <f t="shared" si="0"/>
        <v>24</v>
      </c>
      <c r="Q166" s="55" t="str">
        <f>VLOOKUP(P166,'MATRIZ CALIFICACIÓN'!$D$58:$E$82,2,FALSE)</f>
        <v>ALTA</v>
      </c>
      <c r="R166" s="56" t="str">
        <f>VLOOKUP(Q166,'MATRIZ CALIFICACIÓN'!$G$59:$I$62,2,FALSE)</f>
        <v>* Reducir el riesgo
* Evitar el riesgo
* Compartir o transferir el riesgo</v>
      </c>
      <c r="S166" s="51" t="s">
        <v>5</v>
      </c>
      <c r="T166" s="51">
        <f t="shared" si="363"/>
        <v>20</v>
      </c>
      <c r="U166" s="53" t="s">
        <v>904</v>
      </c>
      <c r="V166" s="53" t="s">
        <v>5</v>
      </c>
      <c r="W166" s="53">
        <f t="shared" si="110"/>
        <v>20</v>
      </c>
      <c r="X166" s="53" t="s">
        <v>5</v>
      </c>
      <c r="Y166" s="53">
        <f t="shared" si="111"/>
        <v>20</v>
      </c>
      <c r="Z166" s="53" t="s">
        <v>5</v>
      </c>
      <c r="AA166" s="53">
        <f t="shared" si="112"/>
        <v>40</v>
      </c>
      <c r="AB166" s="53" t="s">
        <v>11</v>
      </c>
      <c r="AC166" s="57">
        <f t="shared" si="5"/>
        <v>100</v>
      </c>
      <c r="AD166" s="58">
        <f t="shared" si="6"/>
        <v>0</v>
      </c>
      <c r="AE166" s="51">
        <f t="shared" ref="AE166:AF166" si="375">IF(SUM(AC166),AVERAGEIF(AC166,"&gt;0",AC166),1)</f>
        <v>100</v>
      </c>
      <c r="AF166" s="51">
        <f t="shared" si="375"/>
        <v>1</v>
      </c>
      <c r="AG166" s="51">
        <f t="shared" ref="AG166:AH166" si="376">IF(AND(AE166&gt;=0,AE166&lt;=50),0,IF(AND(AE166&gt;50,AE166&lt;76),1,2))</f>
        <v>2</v>
      </c>
      <c r="AH166" s="51">
        <f t="shared" si="376"/>
        <v>0</v>
      </c>
      <c r="AI166" s="59">
        <f t="shared" ref="AI166:AJ166" si="377">IF(AG166&lt;N166,N166-AG166,N166)</f>
        <v>2</v>
      </c>
      <c r="AJ166" s="56">
        <f t="shared" si="377"/>
        <v>4</v>
      </c>
      <c r="AK166" s="51">
        <f t="shared" si="374"/>
        <v>24</v>
      </c>
      <c r="AL166" s="76" t="s">
        <v>1338</v>
      </c>
      <c r="AM166" s="76" t="s">
        <v>1338</v>
      </c>
      <c r="AN166" s="50" t="s">
        <v>1338</v>
      </c>
      <c r="AO166" s="51" t="s">
        <v>1338</v>
      </c>
      <c r="AP166" s="53" t="s">
        <v>905</v>
      </c>
      <c r="AQ166" s="61" t="s">
        <v>136</v>
      </c>
      <c r="AR166" s="61" t="s">
        <v>127</v>
      </c>
      <c r="AS166" s="53" t="s">
        <v>906</v>
      </c>
      <c r="AT166" s="67">
        <v>42480</v>
      </c>
      <c r="AU166" s="68" t="s">
        <v>907</v>
      </c>
      <c r="AV166" s="69" t="s">
        <v>908</v>
      </c>
      <c r="AW166" s="120">
        <v>42501</v>
      </c>
      <c r="AX166" s="217" t="s">
        <v>1339</v>
      </c>
      <c r="AY166" s="65"/>
      <c r="AZ166" s="65"/>
      <c r="BA166" s="65"/>
      <c r="BB166" s="65"/>
      <c r="BC166" s="65"/>
      <c r="BD166" s="65"/>
      <c r="BE166" s="65"/>
      <c r="BF166" s="65"/>
      <c r="BG166" s="65"/>
      <c r="BH166" s="65"/>
      <c r="BI166" s="66"/>
      <c r="BJ166" s="66"/>
      <c r="BK166" s="66"/>
      <c r="BL166" s="66"/>
      <c r="BM166" s="66"/>
      <c r="BN166" s="66"/>
      <c r="BO166" s="66"/>
      <c r="BP166" s="66"/>
      <c r="BQ166" s="66"/>
      <c r="BR166" s="66"/>
      <c r="BS166" s="66"/>
      <c r="BT166" s="66"/>
      <c r="BU166" s="66"/>
    </row>
    <row r="167" spans="1:73" ht="175.5">
      <c r="A167" s="50">
        <v>43</v>
      </c>
      <c r="B167" s="51" t="s">
        <v>54</v>
      </c>
      <c r="C167" s="51" t="s">
        <v>55</v>
      </c>
      <c r="D167" s="51"/>
      <c r="E167" s="52" t="s">
        <v>30</v>
      </c>
      <c r="F167" s="51" t="s">
        <v>909</v>
      </c>
      <c r="G167" s="118" t="s">
        <v>910</v>
      </c>
      <c r="H167" s="51" t="s">
        <v>911</v>
      </c>
      <c r="I167" s="51" t="s">
        <v>912</v>
      </c>
      <c r="J167" s="51" t="s">
        <v>17</v>
      </c>
      <c r="K167" s="53" t="s">
        <v>913</v>
      </c>
      <c r="L167" s="50" t="s">
        <v>34</v>
      </c>
      <c r="M167" s="50" t="s">
        <v>28</v>
      </c>
      <c r="N167" s="54">
        <f>VLOOKUP(L167,'MATRIZ CALIFICACIÓN'!$B$10:$C$24,2,FALSE)</f>
        <v>3</v>
      </c>
      <c r="O167" s="55">
        <f>HLOOKUP(M167,'MATRIZ CALIFICACIÓN'!$D$8:$H$9,2,FALSE)</f>
        <v>2</v>
      </c>
      <c r="P167" s="50">
        <f t="shared" si="0"/>
        <v>32</v>
      </c>
      <c r="Q167" s="50" t="str">
        <f>VLOOKUP(P167,'MATRIZ CALIFICACIÓN'!$D$58:$E$82,2,FALSE)</f>
        <v>MODERADA</v>
      </c>
      <c r="R167" s="56" t="str">
        <f>VLOOKUP(Q167,'MATRIZ CALIFICACIÓN'!$G$59:$I$62,2,FALSE)</f>
        <v>* Asumir el riesgo
* Reducir el riesgo</v>
      </c>
      <c r="S167" s="51" t="s">
        <v>5</v>
      </c>
      <c r="T167" s="51">
        <f t="shared" si="363"/>
        <v>20</v>
      </c>
      <c r="U167" s="53" t="s">
        <v>914</v>
      </c>
      <c r="V167" s="53" t="s">
        <v>5</v>
      </c>
      <c r="W167" s="53">
        <f t="shared" si="110"/>
        <v>20</v>
      </c>
      <c r="X167" s="53" t="s">
        <v>5</v>
      </c>
      <c r="Y167" s="53">
        <f t="shared" si="111"/>
        <v>20</v>
      </c>
      <c r="Z167" s="53" t="s">
        <v>14</v>
      </c>
      <c r="AA167" s="53">
        <f t="shared" si="112"/>
        <v>0</v>
      </c>
      <c r="AB167" s="53" t="s">
        <v>11</v>
      </c>
      <c r="AC167" s="57">
        <f t="shared" si="5"/>
        <v>60</v>
      </c>
      <c r="AD167" s="58">
        <f t="shared" si="6"/>
        <v>0</v>
      </c>
      <c r="AE167" s="51">
        <f t="shared" ref="AE167:AF167" si="378">IF(SUM(AC167),AVERAGEIF(AC167,"&gt;0",AC167),1)</f>
        <v>60</v>
      </c>
      <c r="AF167" s="51">
        <f t="shared" si="378"/>
        <v>1</v>
      </c>
      <c r="AG167" s="51">
        <f t="shared" ref="AG167:AH167" si="379">IF(AND(AE167&gt;=0,AE167&lt;=50),0,IF(AND(AE167&gt;50,AE167&lt;76),1,2))</f>
        <v>1</v>
      </c>
      <c r="AH167" s="51">
        <f t="shared" si="379"/>
        <v>0</v>
      </c>
      <c r="AI167" s="59">
        <f t="shared" ref="AI167:AJ167" si="380">IF(AG167&lt;N167,N167-AG167,N167)</f>
        <v>2</v>
      </c>
      <c r="AJ167" s="56">
        <f t="shared" si="380"/>
        <v>2</v>
      </c>
      <c r="AK167" s="51">
        <f>VALUE(CONCATENATE(AI74:AI167,AJ167))</f>
        <v>22</v>
      </c>
      <c r="AL167" s="76" t="s">
        <v>1338</v>
      </c>
      <c r="AM167" s="76" t="s">
        <v>1338</v>
      </c>
      <c r="AN167" s="50" t="s">
        <v>1338</v>
      </c>
      <c r="AO167" s="51" t="s">
        <v>1338</v>
      </c>
      <c r="AP167" s="53" t="s">
        <v>915</v>
      </c>
      <c r="AQ167" s="61" t="s">
        <v>136</v>
      </c>
      <c r="AR167" s="61" t="s">
        <v>127</v>
      </c>
      <c r="AS167" s="53" t="s">
        <v>916</v>
      </c>
      <c r="AT167" s="67">
        <v>42481</v>
      </c>
      <c r="AU167" s="79" t="s">
        <v>917</v>
      </c>
      <c r="AV167" s="80">
        <v>0.8</v>
      </c>
      <c r="AW167" s="120">
        <v>42501</v>
      </c>
      <c r="AX167" s="217" t="s">
        <v>1339</v>
      </c>
      <c r="AY167" s="65"/>
      <c r="AZ167" s="65"/>
      <c r="BA167" s="65"/>
      <c r="BB167" s="65"/>
      <c r="BC167" s="65"/>
      <c r="BD167" s="65"/>
      <c r="BE167" s="65"/>
      <c r="BF167" s="65"/>
      <c r="BG167" s="65"/>
      <c r="BH167" s="65"/>
      <c r="BI167" s="66"/>
      <c r="BJ167" s="66"/>
      <c r="BK167" s="66"/>
      <c r="BL167" s="66"/>
      <c r="BM167" s="66"/>
      <c r="BN167" s="66"/>
      <c r="BO167" s="66"/>
      <c r="BP167" s="66"/>
      <c r="BQ167" s="66"/>
      <c r="BR167" s="66"/>
      <c r="BS167" s="66"/>
      <c r="BT167" s="66"/>
      <c r="BU167" s="66"/>
    </row>
    <row r="168" spans="1:73" ht="178.5" customHeight="1">
      <c r="A168" s="50">
        <v>44</v>
      </c>
      <c r="B168" s="51" t="s">
        <v>39</v>
      </c>
      <c r="C168" s="51" t="s">
        <v>40</v>
      </c>
      <c r="D168" s="51" t="s">
        <v>22</v>
      </c>
      <c r="E168" s="52" t="s">
        <v>30</v>
      </c>
      <c r="F168" s="51" t="s">
        <v>918</v>
      </c>
      <c r="G168" s="51" t="s">
        <v>919</v>
      </c>
      <c r="H168" s="51" t="s">
        <v>920</v>
      </c>
      <c r="I168" s="51" t="s">
        <v>921</v>
      </c>
      <c r="J168" s="51" t="s">
        <v>17</v>
      </c>
      <c r="K168" s="53" t="s">
        <v>922</v>
      </c>
      <c r="L168" s="50" t="s">
        <v>34</v>
      </c>
      <c r="M168" s="50" t="s">
        <v>35</v>
      </c>
      <c r="N168" s="54">
        <f>VLOOKUP(L168,'MATRIZ CALIFICACIÓN'!$B$10:$C$24,2,FALSE)</f>
        <v>3</v>
      </c>
      <c r="O168" s="55">
        <f>HLOOKUP(M168,'MATRIZ CALIFICACIÓN'!$D$8:$H$9,2,FALSE)</f>
        <v>3</v>
      </c>
      <c r="P168" s="50">
        <f t="shared" si="0"/>
        <v>33</v>
      </c>
      <c r="Q168" s="55" t="str">
        <f>VLOOKUP(P168,'MATRIZ CALIFICACIÓN'!$D$58:$E$82,2,FALSE)</f>
        <v>ALTA</v>
      </c>
      <c r="R168" s="56" t="str">
        <f>VLOOKUP(Q168,'MATRIZ CALIFICACIÓN'!$G$59:$I$62,2,FALSE)</f>
        <v>* Reducir el riesgo
* Evitar el riesgo
* Compartir o transferir el riesgo</v>
      </c>
      <c r="S168" s="51" t="s">
        <v>5</v>
      </c>
      <c r="T168" s="51">
        <f t="shared" si="363"/>
        <v>20</v>
      </c>
      <c r="U168" s="53" t="s">
        <v>923</v>
      </c>
      <c r="V168" s="53" t="s">
        <v>13</v>
      </c>
      <c r="W168" s="53">
        <f t="shared" si="110"/>
        <v>0</v>
      </c>
      <c r="X168" s="53" t="s">
        <v>5</v>
      </c>
      <c r="Y168" s="53">
        <f t="shared" si="111"/>
        <v>20</v>
      </c>
      <c r="Z168" s="53" t="s">
        <v>5</v>
      </c>
      <c r="AA168" s="53">
        <f t="shared" si="112"/>
        <v>40</v>
      </c>
      <c r="AB168" s="53" t="s">
        <v>11</v>
      </c>
      <c r="AC168" s="57">
        <f t="shared" si="5"/>
        <v>80</v>
      </c>
      <c r="AD168" s="58">
        <f t="shared" si="6"/>
        <v>0</v>
      </c>
      <c r="AE168" s="51">
        <f t="shared" ref="AE168:AF168" si="381">IF(SUM(AC168),AVERAGEIF(AC168,"&gt;0",AC168),1)</f>
        <v>80</v>
      </c>
      <c r="AF168" s="51">
        <f t="shared" si="381"/>
        <v>1</v>
      </c>
      <c r="AG168" s="51">
        <f t="shared" ref="AG168:AH168" si="382">IF(AND(AE168&gt;=0,AE168&lt;=50),0,IF(AND(AE168&gt;50,AE168&lt;76),1,2))</f>
        <v>2</v>
      </c>
      <c r="AH168" s="51">
        <f t="shared" si="382"/>
        <v>0</v>
      </c>
      <c r="AI168" s="59">
        <f t="shared" ref="AI168:AJ168" si="383">IF(AG168&lt;N168,N168-AG168,N168)</f>
        <v>1</v>
      </c>
      <c r="AJ168" s="56">
        <f t="shared" si="383"/>
        <v>3</v>
      </c>
      <c r="AK168" s="51">
        <f t="shared" ref="AK168:AK169" si="384">VALUE(CONCATENATE(AI77:AI168,AJ168))</f>
        <v>13</v>
      </c>
      <c r="AL168" s="76" t="s">
        <v>1338</v>
      </c>
      <c r="AM168" s="76" t="s">
        <v>1338</v>
      </c>
      <c r="AN168" s="50" t="s">
        <v>1338</v>
      </c>
      <c r="AO168" s="51" t="s">
        <v>1338</v>
      </c>
      <c r="AP168" s="53" t="s">
        <v>924</v>
      </c>
      <c r="AQ168" s="61" t="s">
        <v>136</v>
      </c>
      <c r="AR168" s="61" t="s">
        <v>127</v>
      </c>
      <c r="AS168" s="53" t="s">
        <v>925</v>
      </c>
      <c r="AT168" s="198">
        <v>42482</v>
      </c>
      <c r="AU168" s="197" t="s">
        <v>926</v>
      </c>
      <c r="AV168" s="213">
        <v>0.5</v>
      </c>
      <c r="AW168" s="120">
        <v>42501</v>
      </c>
      <c r="AX168" s="217" t="s">
        <v>1339</v>
      </c>
      <c r="AY168" s="65"/>
      <c r="AZ168" s="65"/>
      <c r="BA168" s="65"/>
      <c r="BB168" s="65"/>
      <c r="BC168" s="65"/>
      <c r="BD168" s="65"/>
      <c r="BE168" s="65"/>
      <c r="BF168" s="65"/>
      <c r="BG168" s="65"/>
      <c r="BH168" s="65"/>
      <c r="BI168" s="66"/>
      <c r="BJ168" s="66"/>
      <c r="BK168" s="66"/>
      <c r="BL168" s="66"/>
      <c r="BM168" s="66"/>
      <c r="BN168" s="66"/>
      <c r="BO168" s="66"/>
      <c r="BP168" s="66"/>
      <c r="BQ168" s="66"/>
      <c r="BR168" s="66"/>
      <c r="BS168" s="66"/>
      <c r="BT168" s="66"/>
      <c r="BU168" s="66"/>
    </row>
    <row r="169" spans="1:73" ht="162" customHeight="1">
      <c r="A169" s="50">
        <v>45</v>
      </c>
      <c r="B169" s="51" t="s">
        <v>39</v>
      </c>
      <c r="C169" s="51" t="s">
        <v>40</v>
      </c>
      <c r="D169" s="51" t="s">
        <v>22</v>
      </c>
      <c r="E169" s="52" t="s">
        <v>30</v>
      </c>
      <c r="F169" s="51" t="s">
        <v>927</v>
      </c>
      <c r="G169" s="51" t="s">
        <v>928</v>
      </c>
      <c r="H169" s="51" t="s">
        <v>929</v>
      </c>
      <c r="I169" s="51" t="s">
        <v>930</v>
      </c>
      <c r="J169" s="51" t="s">
        <v>8</v>
      </c>
      <c r="K169" s="53" t="s">
        <v>922</v>
      </c>
      <c r="L169" s="50" t="s">
        <v>34</v>
      </c>
      <c r="M169" s="50" t="s">
        <v>48</v>
      </c>
      <c r="N169" s="54">
        <f>VLOOKUP(L169,'MATRIZ CALIFICACIÓN'!$B$10:$C$24,2,FALSE)</f>
        <v>3</v>
      </c>
      <c r="O169" s="55">
        <f>HLOOKUP(M169,'MATRIZ CALIFICACIÓN'!$D$8:$H$9,2,FALSE)</f>
        <v>5</v>
      </c>
      <c r="P169" s="50">
        <f t="shared" si="0"/>
        <v>35</v>
      </c>
      <c r="Q169" s="50" t="str">
        <f>VLOOKUP(P169,'MATRIZ CALIFICACIÓN'!$D$58:$E$82,2,FALSE)</f>
        <v>EXTREMA</v>
      </c>
      <c r="R169" s="56" t="str">
        <f>VLOOKUP(Q169,'MATRIZ CALIFICACIÓN'!$G$59:$I$62,2,FALSE)</f>
        <v>* Reducir el riesgo
* Evitar el riesgo
* Compartir o transferir el riesgo</v>
      </c>
      <c r="S169" s="51" t="s">
        <v>5</v>
      </c>
      <c r="T169" s="51">
        <f t="shared" si="363"/>
        <v>20</v>
      </c>
      <c r="U169" s="53" t="s">
        <v>931</v>
      </c>
      <c r="V169" s="53" t="s">
        <v>5</v>
      </c>
      <c r="W169" s="53">
        <f t="shared" si="110"/>
        <v>20</v>
      </c>
      <c r="X169" s="53" t="s">
        <v>5</v>
      </c>
      <c r="Y169" s="53">
        <f t="shared" si="111"/>
        <v>20</v>
      </c>
      <c r="Z169" s="53" t="s">
        <v>5</v>
      </c>
      <c r="AA169" s="53">
        <f t="shared" si="112"/>
        <v>40</v>
      </c>
      <c r="AB169" s="53" t="s">
        <v>11</v>
      </c>
      <c r="AC169" s="57">
        <f t="shared" si="5"/>
        <v>100</v>
      </c>
      <c r="AD169" s="58">
        <f t="shared" si="6"/>
        <v>0</v>
      </c>
      <c r="AE169" s="51">
        <f t="shared" ref="AE169:AF169" si="385">IF(SUM(AC169),AVERAGEIF(AC169,"&gt;0",AC169),1)</f>
        <v>100</v>
      </c>
      <c r="AF169" s="51">
        <f t="shared" si="385"/>
        <v>1</v>
      </c>
      <c r="AG169" s="51">
        <f t="shared" ref="AG169:AH169" si="386">IF(AND(AE169&gt;=0,AE169&lt;=50),0,IF(AND(AE169&gt;50,AE169&lt;76),1,2))</f>
        <v>2</v>
      </c>
      <c r="AH169" s="51">
        <f t="shared" si="386"/>
        <v>0</v>
      </c>
      <c r="AI169" s="59">
        <f t="shared" ref="AI169:AJ169" si="387">IF(AG169&lt;N169,N169-AG169,N169)</f>
        <v>1</v>
      </c>
      <c r="AJ169" s="56">
        <f t="shared" si="387"/>
        <v>5</v>
      </c>
      <c r="AK169" s="51">
        <f t="shared" si="384"/>
        <v>15</v>
      </c>
      <c r="AL169" s="76" t="s">
        <v>1338</v>
      </c>
      <c r="AM169" s="76" t="s">
        <v>1338</v>
      </c>
      <c r="AN169" s="50" t="s">
        <v>1338</v>
      </c>
      <c r="AO169" s="51" t="s">
        <v>1338</v>
      </c>
      <c r="AP169" s="53" t="s">
        <v>932</v>
      </c>
      <c r="AQ169" s="61" t="s">
        <v>136</v>
      </c>
      <c r="AR169" s="61" t="s">
        <v>127</v>
      </c>
      <c r="AS169" s="53" t="s">
        <v>925</v>
      </c>
      <c r="AT169" s="148">
        <v>42482</v>
      </c>
      <c r="AU169" s="196" t="s">
        <v>933</v>
      </c>
      <c r="AV169" s="214">
        <v>0.3</v>
      </c>
      <c r="AW169" s="120">
        <v>42501</v>
      </c>
      <c r="AX169" s="217" t="s">
        <v>1339</v>
      </c>
      <c r="AY169" s="65"/>
      <c r="AZ169" s="65"/>
      <c r="BA169" s="65"/>
      <c r="BB169" s="65"/>
      <c r="BC169" s="65"/>
      <c r="BD169" s="65"/>
      <c r="BE169" s="65"/>
      <c r="BF169" s="65"/>
      <c r="BG169" s="65"/>
      <c r="BH169" s="65"/>
      <c r="BI169" s="66"/>
      <c r="BJ169" s="66"/>
      <c r="BK169" s="66"/>
      <c r="BL169" s="66"/>
      <c r="BM169" s="66"/>
      <c r="BN169" s="66"/>
      <c r="BO169" s="66"/>
      <c r="BP169" s="66"/>
      <c r="BQ169" s="66"/>
      <c r="BR169" s="66"/>
      <c r="BS169" s="66"/>
      <c r="BT169" s="66"/>
      <c r="BU169" s="66"/>
    </row>
    <row r="170" spans="1:73" ht="219.75" customHeight="1">
      <c r="A170" s="50">
        <v>46</v>
      </c>
      <c r="B170" s="51" t="s">
        <v>39</v>
      </c>
      <c r="C170" s="51" t="s">
        <v>40</v>
      </c>
      <c r="D170" s="51" t="s">
        <v>22</v>
      </c>
      <c r="E170" s="52" t="s">
        <v>30</v>
      </c>
      <c r="F170" s="51" t="s">
        <v>934</v>
      </c>
      <c r="G170" s="51" t="s">
        <v>935</v>
      </c>
      <c r="H170" s="51" t="s">
        <v>936</v>
      </c>
      <c r="I170" s="51" t="s">
        <v>937</v>
      </c>
      <c r="J170" s="51" t="s">
        <v>938</v>
      </c>
      <c r="K170" s="51" t="s">
        <v>939</v>
      </c>
      <c r="L170" s="50" t="s">
        <v>34</v>
      </c>
      <c r="M170" s="50" t="s">
        <v>42</v>
      </c>
      <c r="N170" s="54">
        <f>VLOOKUP(L170,'MATRIZ CALIFICACIÓN'!$B$10:$C$24,2,FALSE)</f>
        <v>3</v>
      </c>
      <c r="O170" s="55">
        <f>HLOOKUP(M170,'MATRIZ CALIFICACIÓN'!$D$8:$H$9,2,FALSE)</f>
        <v>4</v>
      </c>
      <c r="P170" s="50">
        <f t="shared" si="0"/>
        <v>34</v>
      </c>
      <c r="Q170" s="55" t="str">
        <f>VLOOKUP(P170,'MATRIZ CALIFICACIÓN'!$D$58:$E$82,2,FALSE)</f>
        <v>ALTA</v>
      </c>
      <c r="R170" s="56" t="str">
        <f>VLOOKUP(Q170,'MATRIZ CALIFICACIÓN'!$G$59:$I$62,2,FALSE)</f>
        <v>* Reducir el riesgo
* Evitar el riesgo
* Compartir o transferir el riesgo</v>
      </c>
      <c r="S170" s="51" t="s">
        <v>5</v>
      </c>
      <c r="T170" s="51">
        <f t="shared" si="363"/>
        <v>20</v>
      </c>
      <c r="U170" s="53" t="s">
        <v>940</v>
      </c>
      <c r="V170" s="53" t="s">
        <v>5</v>
      </c>
      <c r="W170" s="53">
        <f t="shared" si="110"/>
        <v>20</v>
      </c>
      <c r="X170" s="53" t="s">
        <v>5</v>
      </c>
      <c r="Y170" s="53">
        <f t="shared" si="111"/>
        <v>20</v>
      </c>
      <c r="Z170" s="53" t="s">
        <v>5</v>
      </c>
      <c r="AA170" s="53">
        <f t="shared" si="112"/>
        <v>40</v>
      </c>
      <c r="AB170" s="53" t="s">
        <v>12</v>
      </c>
      <c r="AC170" s="75">
        <f t="shared" si="5"/>
        <v>0</v>
      </c>
      <c r="AD170" s="58">
        <f t="shared" si="6"/>
        <v>100</v>
      </c>
      <c r="AE170" s="51">
        <f t="shared" ref="AE170:AF170" si="388">IF(SUM(AC170),AVERAGEIF(AC170,"&gt;0",AC170),1)</f>
        <v>1</v>
      </c>
      <c r="AF170" s="51">
        <f t="shared" si="388"/>
        <v>100</v>
      </c>
      <c r="AG170" s="51">
        <f t="shared" ref="AG170:AH170" si="389">IF(AND(AE170&gt;=0,AE170&lt;=50),0,IF(AND(AE170&gt;50,AE170&lt;76),1,2))</f>
        <v>0</v>
      </c>
      <c r="AH170" s="51">
        <f t="shared" si="389"/>
        <v>2</v>
      </c>
      <c r="AI170" s="59">
        <f t="shared" ref="AI170:AJ170" si="390">IF(AG170&lt;N170,N170-AG170,N170)</f>
        <v>3</v>
      </c>
      <c r="AJ170" s="56">
        <f t="shared" si="390"/>
        <v>2</v>
      </c>
      <c r="AK170" s="51">
        <f>VALUE(CONCATENATE(AI77:AI170,AJ170))</f>
        <v>32</v>
      </c>
      <c r="AL170" s="76" t="s">
        <v>1338</v>
      </c>
      <c r="AM170" s="76" t="s">
        <v>1338</v>
      </c>
      <c r="AN170" s="50" t="s">
        <v>1338</v>
      </c>
      <c r="AO170" s="51" t="s">
        <v>1338</v>
      </c>
      <c r="AP170" s="53" t="s">
        <v>941</v>
      </c>
      <c r="AQ170" s="61" t="s">
        <v>136</v>
      </c>
      <c r="AR170" s="61" t="s">
        <v>127</v>
      </c>
      <c r="AS170" s="53" t="s">
        <v>942</v>
      </c>
      <c r="AT170" s="67">
        <v>42482</v>
      </c>
      <c r="AU170" s="162" t="s">
        <v>943</v>
      </c>
      <c r="AV170" s="80">
        <v>0.4</v>
      </c>
      <c r="AW170" s="120">
        <v>42501</v>
      </c>
      <c r="AX170" s="217" t="s">
        <v>1339</v>
      </c>
      <c r="AY170" s="65"/>
      <c r="AZ170" s="65"/>
      <c r="BA170" s="65"/>
      <c r="BB170" s="65"/>
      <c r="BC170" s="65"/>
      <c r="BD170" s="65"/>
      <c r="BE170" s="65"/>
      <c r="BF170" s="65"/>
      <c r="BG170" s="65"/>
      <c r="BH170" s="65"/>
      <c r="BI170" s="66"/>
      <c r="BJ170" s="66"/>
      <c r="BK170" s="66"/>
      <c r="BL170" s="66"/>
      <c r="BM170" s="66"/>
      <c r="BN170" s="66"/>
      <c r="BO170" s="66"/>
      <c r="BP170" s="66"/>
      <c r="BQ170" s="66"/>
      <c r="BR170" s="66"/>
      <c r="BS170" s="66"/>
      <c r="BT170" s="66"/>
      <c r="BU170" s="66"/>
    </row>
    <row r="171" spans="1:73" ht="190.5" customHeight="1">
      <c r="A171" s="50">
        <v>47</v>
      </c>
      <c r="B171" s="51" t="s">
        <v>39</v>
      </c>
      <c r="C171" s="51" t="s">
        <v>40</v>
      </c>
      <c r="D171" s="51" t="s">
        <v>22</v>
      </c>
      <c r="E171" s="52" t="s">
        <v>30</v>
      </c>
      <c r="F171" s="51" t="s">
        <v>944</v>
      </c>
      <c r="G171" s="51" t="s">
        <v>945</v>
      </c>
      <c r="H171" s="51" t="s">
        <v>946</v>
      </c>
      <c r="I171" s="51" t="s">
        <v>947</v>
      </c>
      <c r="J171" s="51" t="s">
        <v>8</v>
      </c>
      <c r="K171" s="53" t="s">
        <v>922</v>
      </c>
      <c r="L171" s="50" t="s">
        <v>34</v>
      </c>
      <c r="M171" s="50" t="s">
        <v>35</v>
      </c>
      <c r="N171" s="54">
        <f>VLOOKUP(L171,'MATRIZ CALIFICACIÓN'!$B$10:$C$24,2,FALSE)</f>
        <v>3</v>
      </c>
      <c r="O171" s="55">
        <f>HLOOKUP(M171,'MATRIZ CALIFICACIÓN'!$D$8:$H$9,2,FALSE)</f>
        <v>3</v>
      </c>
      <c r="P171" s="50">
        <f t="shared" si="0"/>
        <v>33</v>
      </c>
      <c r="Q171" s="55" t="str">
        <f>VLOOKUP(P171,'MATRIZ CALIFICACIÓN'!$D$58:$E$82,2,FALSE)</f>
        <v>ALTA</v>
      </c>
      <c r="R171" s="56" t="str">
        <f>VLOOKUP(Q171,'MATRIZ CALIFICACIÓN'!$G$59:$I$62,2,FALSE)</f>
        <v>* Reducir el riesgo
* Evitar el riesgo
* Compartir o transferir el riesgo</v>
      </c>
      <c r="S171" s="51" t="s">
        <v>5</v>
      </c>
      <c r="T171" s="51">
        <f t="shared" si="363"/>
        <v>20</v>
      </c>
      <c r="U171" s="53" t="s">
        <v>948</v>
      </c>
      <c r="V171" s="53" t="s">
        <v>5</v>
      </c>
      <c r="W171" s="53">
        <f t="shared" si="110"/>
        <v>20</v>
      </c>
      <c r="X171" s="53" t="s">
        <v>5</v>
      </c>
      <c r="Y171" s="53">
        <f t="shared" si="111"/>
        <v>20</v>
      </c>
      <c r="Z171" s="53" t="s">
        <v>14</v>
      </c>
      <c r="AA171" s="53">
        <f t="shared" si="112"/>
        <v>0</v>
      </c>
      <c r="AB171" s="53" t="s">
        <v>11</v>
      </c>
      <c r="AC171" s="57">
        <f t="shared" si="5"/>
        <v>60</v>
      </c>
      <c r="AD171" s="58">
        <f t="shared" si="6"/>
        <v>0</v>
      </c>
      <c r="AE171" s="51">
        <f t="shared" ref="AE171:AF171" si="391">IF(SUM(AC171),AVERAGEIF(AC171,"&gt;0",AC171),1)</f>
        <v>60</v>
      </c>
      <c r="AF171" s="51">
        <f t="shared" si="391"/>
        <v>1</v>
      </c>
      <c r="AG171" s="51">
        <f t="shared" ref="AG171:AH171" si="392">IF(AND(AE171&gt;=0,AE171&lt;=50),0,IF(AND(AE171&gt;50,AE171&lt;76),1,2))</f>
        <v>1</v>
      </c>
      <c r="AH171" s="51">
        <f t="shared" si="392"/>
        <v>0</v>
      </c>
      <c r="AI171" s="59">
        <f t="shared" ref="AI171:AJ171" si="393">IF(AG171&lt;N171,N171-AG171,N171)</f>
        <v>2</v>
      </c>
      <c r="AJ171" s="56">
        <f t="shared" si="393"/>
        <v>3</v>
      </c>
      <c r="AK171" s="51">
        <f>VALUE(CONCATENATE(AI80:AI171,AJ171))</f>
        <v>23</v>
      </c>
      <c r="AL171" s="76" t="s">
        <v>1338</v>
      </c>
      <c r="AM171" s="76" t="s">
        <v>1338</v>
      </c>
      <c r="AN171" s="50" t="s">
        <v>1338</v>
      </c>
      <c r="AO171" s="51" t="s">
        <v>1338</v>
      </c>
      <c r="AP171" s="53" t="s">
        <v>949</v>
      </c>
      <c r="AQ171" s="61" t="s">
        <v>136</v>
      </c>
      <c r="AR171" s="61" t="s">
        <v>127</v>
      </c>
      <c r="AS171" s="53" t="s">
        <v>925</v>
      </c>
      <c r="AT171" s="148">
        <v>42482</v>
      </c>
      <c r="AU171" s="200" t="s">
        <v>950</v>
      </c>
      <c r="AV171" s="214">
        <v>0.3</v>
      </c>
      <c r="AW171" s="120">
        <v>42501</v>
      </c>
      <c r="AX171" s="217" t="s">
        <v>1339</v>
      </c>
      <c r="AY171" s="65"/>
      <c r="AZ171" s="65"/>
      <c r="BA171" s="65"/>
      <c r="BB171" s="65"/>
      <c r="BC171" s="65"/>
      <c r="BD171" s="65"/>
      <c r="BE171" s="65"/>
      <c r="BF171" s="65"/>
      <c r="BG171" s="65"/>
      <c r="BH171" s="65"/>
      <c r="BI171" s="66"/>
      <c r="BJ171" s="66"/>
      <c r="BK171" s="66"/>
      <c r="BL171" s="66"/>
      <c r="BM171" s="66"/>
      <c r="BN171" s="66"/>
      <c r="BO171" s="66"/>
      <c r="BP171" s="66"/>
      <c r="BQ171" s="66"/>
      <c r="BR171" s="66"/>
      <c r="BS171" s="66"/>
      <c r="BT171" s="66"/>
      <c r="BU171" s="66"/>
    </row>
    <row r="172" spans="1:73" ht="108">
      <c r="A172" s="50">
        <v>48</v>
      </c>
      <c r="B172" s="71" t="s">
        <v>881</v>
      </c>
      <c r="C172" s="83" t="s">
        <v>542</v>
      </c>
      <c r="D172" s="51" t="s">
        <v>29</v>
      </c>
      <c r="E172" s="52" t="s">
        <v>30</v>
      </c>
      <c r="F172" s="83" t="s">
        <v>951</v>
      </c>
      <c r="G172" s="85" t="s">
        <v>952</v>
      </c>
      <c r="H172" s="51" t="s">
        <v>953</v>
      </c>
      <c r="I172" s="51" t="s">
        <v>954</v>
      </c>
      <c r="J172" s="73" t="s">
        <v>143</v>
      </c>
      <c r="K172" s="85" t="s">
        <v>430</v>
      </c>
      <c r="L172" s="50" t="s">
        <v>20</v>
      </c>
      <c r="M172" s="50" t="s">
        <v>21</v>
      </c>
      <c r="N172" s="54">
        <f>VLOOKUP(L172,'MATRIZ CALIFICACIÓN'!$B$10:$C$24,2,FALSE)</f>
        <v>1</v>
      </c>
      <c r="O172" s="55">
        <f>HLOOKUP(M172,'MATRIZ CALIFICACIÓN'!$D$8:$H$9,2,FALSE)</f>
        <v>1</v>
      </c>
      <c r="P172" s="50">
        <f t="shared" si="0"/>
        <v>11</v>
      </c>
      <c r="Q172" s="50" t="str">
        <f>VLOOKUP(P172,'MATRIZ CALIFICACIÓN'!$D$58:$E$82,2,FALSE)</f>
        <v>BAJA</v>
      </c>
      <c r="R172" s="56" t="str">
        <f>VLOOKUP(Q172,'MATRIZ CALIFICACIÓN'!$G$59:$I$62,2,FALSE)</f>
        <v>* Asumir el riesgo</v>
      </c>
      <c r="S172" s="51" t="s">
        <v>5</v>
      </c>
      <c r="T172" s="51">
        <f t="shared" si="363"/>
        <v>20</v>
      </c>
      <c r="U172" s="71" t="s">
        <v>955</v>
      </c>
      <c r="V172" s="53" t="s">
        <v>5</v>
      </c>
      <c r="W172" s="53">
        <f t="shared" si="110"/>
        <v>20</v>
      </c>
      <c r="X172" s="53" t="s">
        <v>5</v>
      </c>
      <c r="Y172" s="53">
        <f t="shared" si="111"/>
        <v>20</v>
      </c>
      <c r="Z172" s="53" t="s">
        <v>5</v>
      </c>
      <c r="AA172" s="53">
        <f t="shared" si="112"/>
        <v>40</v>
      </c>
      <c r="AB172" s="53" t="s">
        <v>11</v>
      </c>
      <c r="AC172" s="57">
        <f t="shared" si="5"/>
        <v>100</v>
      </c>
      <c r="AD172" s="58">
        <f t="shared" si="6"/>
        <v>0</v>
      </c>
      <c r="AE172" s="51">
        <f t="shared" ref="AE172:AF172" si="394">IF(SUM(AC172),AVERAGEIF(AC172,"&gt;0",AC172),1)</f>
        <v>100</v>
      </c>
      <c r="AF172" s="51">
        <f t="shared" si="394"/>
        <v>1</v>
      </c>
      <c r="AG172" s="51">
        <f t="shared" ref="AG172:AH172" si="395">IF(AND(AE172&gt;=0,AE172&lt;=50),0,IF(AND(AE172&gt;50,AE172&lt;76),1,2))</f>
        <v>2</v>
      </c>
      <c r="AH172" s="51">
        <f t="shared" si="395"/>
        <v>0</v>
      </c>
      <c r="AI172" s="59">
        <f t="shared" ref="AI172:AJ172" si="396">IF(AG172&lt;N172,N172-AG172,N172)</f>
        <v>1</v>
      </c>
      <c r="AJ172" s="56">
        <f t="shared" si="396"/>
        <v>1</v>
      </c>
      <c r="AK172" s="51">
        <f t="shared" ref="AK172:AK176" si="397">VALUE(CONCATENATE(AI77:AI172,AJ172))</f>
        <v>11</v>
      </c>
      <c r="AL172" s="76" t="s">
        <v>1338</v>
      </c>
      <c r="AM172" s="76" t="s">
        <v>1338</v>
      </c>
      <c r="AN172" s="50" t="s">
        <v>1338</v>
      </c>
      <c r="AO172" s="51" t="s">
        <v>1338</v>
      </c>
      <c r="AP172" s="149" t="s">
        <v>956</v>
      </c>
      <c r="AQ172" s="61" t="s">
        <v>136</v>
      </c>
      <c r="AR172" s="61" t="s">
        <v>127</v>
      </c>
      <c r="AS172" s="53" t="s">
        <v>813</v>
      </c>
      <c r="AT172" s="67">
        <v>42482</v>
      </c>
      <c r="AU172" s="199" t="s">
        <v>957</v>
      </c>
      <c r="AV172" s="80">
        <v>0.33</v>
      </c>
      <c r="AW172" s="120">
        <v>42501</v>
      </c>
      <c r="AX172" s="217" t="s">
        <v>1339</v>
      </c>
      <c r="AY172" s="65"/>
      <c r="AZ172" s="65"/>
      <c r="BA172" s="65"/>
      <c r="BB172" s="65"/>
      <c r="BC172" s="65"/>
      <c r="BD172" s="65"/>
      <c r="BE172" s="65"/>
      <c r="BF172" s="65"/>
      <c r="BG172" s="65"/>
      <c r="BH172" s="65"/>
      <c r="BI172" s="66"/>
      <c r="BJ172" s="66"/>
      <c r="BK172" s="66"/>
      <c r="BL172" s="66"/>
      <c r="BM172" s="66"/>
      <c r="BN172" s="66"/>
      <c r="BO172" s="66"/>
      <c r="BP172" s="66"/>
      <c r="BQ172" s="66"/>
      <c r="BR172" s="66"/>
      <c r="BS172" s="66"/>
      <c r="BT172" s="66"/>
      <c r="BU172" s="66"/>
    </row>
    <row r="173" spans="1:73" ht="227.25" customHeight="1">
      <c r="A173" s="50">
        <v>48</v>
      </c>
      <c r="B173" s="71" t="s">
        <v>881</v>
      </c>
      <c r="C173" s="83" t="s">
        <v>542</v>
      </c>
      <c r="D173" s="51" t="s">
        <v>29</v>
      </c>
      <c r="E173" s="52" t="s">
        <v>30</v>
      </c>
      <c r="F173" s="83" t="s">
        <v>951</v>
      </c>
      <c r="G173" s="85" t="s">
        <v>958</v>
      </c>
      <c r="H173" s="51" t="s">
        <v>959</v>
      </c>
      <c r="I173" s="51" t="s">
        <v>959</v>
      </c>
      <c r="J173" s="73" t="s">
        <v>143</v>
      </c>
      <c r="K173" s="85" t="s">
        <v>547</v>
      </c>
      <c r="L173" s="50" t="s">
        <v>34</v>
      </c>
      <c r="M173" s="50" t="s">
        <v>35</v>
      </c>
      <c r="N173" s="54">
        <f>VLOOKUP(L173,'MATRIZ CALIFICACIÓN'!$B$10:$C$24,2,FALSE)</f>
        <v>3</v>
      </c>
      <c r="O173" s="55">
        <f>HLOOKUP(M173,'MATRIZ CALIFICACIÓN'!$D$8:$H$9,2,FALSE)</f>
        <v>3</v>
      </c>
      <c r="P173" s="50">
        <f t="shared" si="0"/>
        <v>33</v>
      </c>
      <c r="Q173" s="55" t="str">
        <f>VLOOKUP(P173,'MATRIZ CALIFICACIÓN'!$D$58:$E$82,2,FALSE)</f>
        <v>ALTA</v>
      </c>
      <c r="R173" s="56" t="str">
        <f>VLOOKUP(Q173,'MATRIZ CALIFICACIÓN'!$G$59:$I$62,2,FALSE)</f>
        <v>* Reducir el riesgo
* Evitar el riesgo
* Compartir o transferir el riesgo</v>
      </c>
      <c r="S173" s="51" t="s">
        <v>5</v>
      </c>
      <c r="T173" s="51">
        <f t="shared" si="363"/>
        <v>20</v>
      </c>
      <c r="U173" s="71" t="s">
        <v>960</v>
      </c>
      <c r="V173" s="53" t="s">
        <v>5</v>
      </c>
      <c r="W173" s="53">
        <f t="shared" si="110"/>
        <v>20</v>
      </c>
      <c r="X173" s="53" t="s">
        <v>5</v>
      </c>
      <c r="Y173" s="53">
        <f t="shared" si="111"/>
        <v>20</v>
      </c>
      <c r="Z173" s="53" t="s">
        <v>5</v>
      </c>
      <c r="AA173" s="53">
        <f t="shared" si="112"/>
        <v>40</v>
      </c>
      <c r="AB173" s="53" t="s">
        <v>11</v>
      </c>
      <c r="AC173" s="57">
        <f t="shared" si="5"/>
        <v>100</v>
      </c>
      <c r="AD173" s="58">
        <f t="shared" si="6"/>
        <v>0</v>
      </c>
      <c r="AE173" s="51">
        <f t="shared" ref="AE173:AF173" si="398">IF(SUM(AC173),AVERAGEIF(AC173,"&gt;0",AC173),1)</f>
        <v>100</v>
      </c>
      <c r="AF173" s="51">
        <f t="shared" si="398"/>
        <v>1</v>
      </c>
      <c r="AG173" s="51">
        <f t="shared" ref="AG173:AH173" si="399">IF(AND(AE173&gt;=0,AE173&lt;=50),0,IF(AND(AE173&gt;50,AE173&lt;76),1,2))</f>
        <v>2</v>
      </c>
      <c r="AH173" s="51">
        <f t="shared" si="399"/>
        <v>0</v>
      </c>
      <c r="AI173" s="59">
        <f t="shared" ref="AI173:AJ173" si="400">IF(AG173&lt;N173,N173-AG173,N173)</f>
        <v>1</v>
      </c>
      <c r="AJ173" s="56">
        <f t="shared" si="400"/>
        <v>3</v>
      </c>
      <c r="AK173" s="51">
        <f t="shared" si="397"/>
        <v>13</v>
      </c>
      <c r="AL173" s="76" t="s">
        <v>1338</v>
      </c>
      <c r="AM173" s="76" t="s">
        <v>1338</v>
      </c>
      <c r="AN173" s="50" t="s">
        <v>1338</v>
      </c>
      <c r="AO173" s="51" t="s">
        <v>1338</v>
      </c>
      <c r="AP173" s="85" t="s">
        <v>961</v>
      </c>
      <c r="AQ173" s="61" t="s">
        <v>136</v>
      </c>
      <c r="AR173" s="61" t="s">
        <v>127</v>
      </c>
      <c r="AS173" s="53" t="s">
        <v>813</v>
      </c>
      <c r="AT173" s="67">
        <v>42479</v>
      </c>
      <c r="AU173" s="79" t="s">
        <v>962</v>
      </c>
      <c r="AV173" s="80">
        <v>0.17</v>
      </c>
      <c r="AW173" s="120">
        <v>42501</v>
      </c>
      <c r="AX173" s="217" t="s">
        <v>1339</v>
      </c>
      <c r="AY173" s="65"/>
      <c r="AZ173" s="65"/>
      <c r="BA173" s="65"/>
      <c r="BB173" s="65"/>
      <c r="BC173" s="65"/>
      <c r="BD173" s="65"/>
      <c r="BE173" s="65"/>
      <c r="BF173" s="65"/>
      <c r="BG173" s="65"/>
      <c r="BH173" s="65"/>
      <c r="BI173" s="66"/>
      <c r="BJ173" s="66"/>
      <c r="BK173" s="66"/>
      <c r="BL173" s="66"/>
      <c r="BM173" s="66"/>
      <c r="BN173" s="66"/>
      <c r="BO173" s="66"/>
      <c r="BP173" s="66"/>
      <c r="BQ173" s="66"/>
      <c r="BR173" s="66"/>
      <c r="BS173" s="66"/>
      <c r="BT173" s="66"/>
      <c r="BU173" s="66"/>
    </row>
    <row r="174" spans="1:73" ht="256.5">
      <c r="A174" s="150">
        <v>48</v>
      </c>
      <c r="B174" s="151" t="s">
        <v>881</v>
      </c>
      <c r="C174" s="121" t="s">
        <v>542</v>
      </c>
      <c r="D174" s="152" t="s">
        <v>29</v>
      </c>
      <c r="E174" s="153" t="s">
        <v>30</v>
      </c>
      <c r="F174" s="83" t="s">
        <v>951</v>
      </c>
      <c r="G174" s="151" t="s">
        <v>952</v>
      </c>
      <c r="H174" s="152" t="s">
        <v>963</v>
      </c>
      <c r="I174" s="109" t="s">
        <v>964</v>
      </c>
      <c r="J174" s="108" t="s">
        <v>143</v>
      </c>
      <c r="K174" s="151" t="s">
        <v>310</v>
      </c>
      <c r="L174" s="150" t="s">
        <v>27</v>
      </c>
      <c r="M174" s="150" t="s">
        <v>28</v>
      </c>
      <c r="N174" s="54">
        <f>VLOOKUP(L174,'MATRIZ CALIFICACIÓN'!$B$10:$C$24,2,FALSE)</f>
        <v>2</v>
      </c>
      <c r="O174" s="55">
        <f>HLOOKUP(M174,'MATRIZ CALIFICACIÓN'!$D$8:$H$9,2,FALSE)</f>
        <v>2</v>
      </c>
      <c r="P174" s="50">
        <f t="shared" si="0"/>
        <v>22</v>
      </c>
      <c r="Q174" s="50" t="str">
        <f>VLOOKUP(P174,'MATRIZ CALIFICACIÓN'!$D$58:$E$82,2,FALSE)</f>
        <v>MODERADA</v>
      </c>
      <c r="R174" s="56" t="str">
        <f>VLOOKUP(Q174,'MATRIZ CALIFICACIÓN'!$G$59:$I$62,2,FALSE)</f>
        <v>* Asumir el riesgo
* Reducir el riesgo</v>
      </c>
      <c r="S174" s="152" t="s">
        <v>5</v>
      </c>
      <c r="T174" s="152">
        <f t="shared" si="363"/>
        <v>20</v>
      </c>
      <c r="U174" s="109" t="s">
        <v>965</v>
      </c>
      <c r="V174" s="154" t="s">
        <v>5</v>
      </c>
      <c r="W174" s="154">
        <f t="shared" si="110"/>
        <v>20</v>
      </c>
      <c r="X174" s="154" t="s">
        <v>5</v>
      </c>
      <c r="Y174" s="154">
        <f t="shared" si="111"/>
        <v>20</v>
      </c>
      <c r="Z174" s="154" t="s">
        <v>5</v>
      </c>
      <c r="AA174" s="154">
        <f t="shared" si="112"/>
        <v>40</v>
      </c>
      <c r="AB174" s="154" t="s">
        <v>11</v>
      </c>
      <c r="AC174" s="155">
        <f t="shared" si="5"/>
        <v>100</v>
      </c>
      <c r="AD174" s="156">
        <f t="shared" si="6"/>
        <v>0</v>
      </c>
      <c r="AE174" s="152">
        <f t="shared" ref="AE174:AF174" si="401">IF(SUM(AC174),AVERAGEIF(AC174,"&gt;0",AC174),1)</f>
        <v>100</v>
      </c>
      <c r="AF174" s="152">
        <f t="shared" si="401"/>
        <v>1</v>
      </c>
      <c r="AG174" s="152">
        <f t="shared" ref="AG174:AH174" si="402">IF(AND(AE174&gt;=0,AE174&lt;=50),0,IF(AND(AE174&gt;50,AE174&lt;76),1,2))</f>
        <v>2</v>
      </c>
      <c r="AH174" s="152">
        <f t="shared" si="402"/>
        <v>0</v>
      </c>
      <c r="AI174" s="157">
        <f t="shared" ref="AI174:AJ174" si="403">IF(AG174&lt;N174,N174-AG174,N174)</f>
        <v>2</v>
      </c>
      <c r="AJ174" s="158">
        <f t="shared" si="403"/>
        <v>2</v>
      </c>
      <c r="AK174" s="152">
        <f t="shared" si="397"/>
        <v>22</v>
      </c>
      <c r="AL174" s="159" t="s">
        <v>1338</v>
      </c>
      <c r="AM174" s="159" t="s">
        <v>1338</v>
      </c>
      <c r="AN174" s="150" t="s">
        <v>1338</v>
      </c>
      <c r="AO174" s="152" t="s">
        <v>1338</v>
      </c>
      <c r="AP174" s="151" t="s">
        <v>966</v>
      </c>
      <c r="AQ174" s="160" t="s">
        <v>136</v>
      </c>
      <c r="AR174" s="160" t="s">
        <v>127</v>
      </c>
      <c r="AS174" s="154" t="s">
        <v>813</v>
      </c>
      <c r="AT174" s="161">
        <v>42466</v>
      </c>
      <c r="AU174" s="162" t="s">
        <v>967</v>
      </c>
      <c r="AV174" s="163">
        <v>0.2</v>
      </c>
      <c r="AW174" s="120">
        <v>42501</v>
      </c>
      <c r="AX174" s="217" t="s">
        <v>1339</v>
      </c>
      <c r="AY174" s="141"/>
      <c r="AZ174" s="141"/>
      <c r="BA174" s="141"/>
      <c r="BB174" s="141"/>
      <c r="BC174" s="141"/>
      <c r="BD174" s="141"/>
      <c r="BE174" s="141"/>
      <c r="BF174" s="141"/>
      <c r="BG174" s="141"/>
      <c r="BH174" s="141"/>
      <c r="BI174" s="143"/>
      <c r="BJ174" s="143"/>
      <c r="BK174" s="143"/>
      <c r="BL174" s="143"/>
      <c r="BM174" s="143"/>
      <c r="BN174" s="143"/>
      <c r="BO174" s="143"/>
      <c r="BP174" s="143"/>
      <c r="BQ174" s="143"/>
      <c r="BR174" s="143"/>
      <c r="BS174" s="143"/>
      <c r="BT174" s="143"/>
      <c r="BU174" s="143"/>
    </row>
    <row r="175" spans="1:73" ht="305.25" customHeight="1">
      <c r="A175" s="50">
        <v>48</v>
      </c>
      <c r="B175" s="85" t="s">
        <v>881</v>
      </c>
      <c r="C175" s="83" t="s">
        <v>542</v>
      </c>
      <c r="D175" s="51" t="s">
        <v>29</v>
      </c>
      <c r="E175" s="52" t="s">
        <v>30</v>
      </c>
      <c r="F175" s="83" t="s">
        <v>951</v>
      </c>
      <c r="G175" s="85" t="s">
        <v>968</v>
      </c>
      <c r="H175" s="51" t="s">
        <v>969</v>
      </c>
      <c r="I175" s="71" t="s">
        <v>970</v>
      </c>
      <c r="J175" s="73" t="s">
        <v>8</v>
      </c>
      <c r="K175" s="85" t="s">
        <v>887</v>
      </c>
      <c r="L175" s="50" t="s">
        <v>34</v>
      </c>
      <c r="M175" s="50" t="s">
        <v>35</v>
      </c>
      <c r="N175" s="54">
        <f>VLOOKUP(L175,'MATRIZ CALIFICACIÓN'!$B$10:$C$24,2,FALSE)</f>
        <v>3</v>
      </c>
      <c r="O175" s="55">
        <f>HLOOKUP(M175,'MATRIZ CALIFICACIÓN'!$D$8:$H$9,2,FALSE)</f>
        <v>3</v>
      </c>
      <c r="P175" s="50">
        <f t="shared" si="0"/>
        <v>33</v>
      </c>
      <c r="Q175" s="55" t="str">
        <f>VLOOKUP(P175,'MATRIZ CALIFICACIÓN'!$D$58:$E$82,2,FALSE)</f>
        <v>ALTA</v>
      </c>
      <c r="R175" s="56" t="str">
        <f>VLOOKUP(Q175,'MATRIZ CALIFICACIÓN'!$G$59:$I$62,2,FALSE)</f>
        <v>* Reducir el riesgo
* Evitar el riesgo
* Compartir o transferir el riesgo</v>
      </c>
      <c r="S175" s="51" t="s">
        <v>5</v>
      </c>
      <c r="T175" s="51">
        <f t="shared" si="363"/>
        <v>20</v>
      </c>
      <c r="U175" s="71" t="s">
        <v>971</v>
      </c>
      <c r="V175" s="154" t="s">
        <v>5</v>
      </c>
      <c r="W175" s="154">
        <f t="shared" si="110"/>
        <v>20</v>
      </c>
      <c r="X175" s="154" t="s">
        <v>5</v>
      </c>
      <c r="Y175" s="154">
        <f t="shared" si="111"/>
        <v>20</v>
      </c>
      <c r="Z175" s="154" t="s">
        <v>5</v>
      </c>
      <c r="AA175" s="154">
        <f t="shared" si="112"/>
        <v>40</v>
      </c>
      <c r="AB175" s="154" t="s">
        <v>11</v>
      </c>
      <c r="AC175" s="155">
        <f t="shared" si="5"/>
        <v>100</v>
      </c>
      <c r="AD175" s="156">
        <f t="shared" si="6"/>
        <v>0</v>
      </c>
      <c r="AE175" s="152">
        <f t="shared" ref="AE175:AF175" si="404">IF(SUM(AC175),AVERAGEIF(AC175,"&gt;0",AC175),1)</f>
        <v>100</v>
      </c>
      <c r="AF175" s="152">
        <f t="shared" si="404"/>
        <v>1</v>
      </c>
      <c r="AG175" s="152">
        <f t="shared" ref="AG175:AH175" si="405">IF(AND(AE175&gt;=0,AE175&lt;=50),0,IF(AND(AE175&gt;50,AE175&lt;76),1,2))</f>
        <v>2</v>
      </c>
      <c r="AH175" s="152">
        <f t="shared" si="405"/>
        <v>0</v>
      </c>
      <c r="AI175" s="157">
        <f t="shared" ref="AI175:AJ175" si="406">IF(AG175&lt;N175,N175-AG175,N175)</f>
        <v>1</v>
      </c>
      <c r="AJ175" s="158">
        <f t="shared" si="406"/>
        <v>3</v>
      </c>
      <c r="AK175" s="152">
        <f t="shared" si="397"/>
        <v>13</v>
      </c>
      <c r="AL175" s="159" t="s">
        <v>1338</v>
      </c>
      <c r="AM175" s="159" t="s">
        <v>1338</v>
      </c>
      <c r="AN175" s="150" t="s">
        <v>1338</v>
      </c>
      <c r="AO175" s="152" t="s">
        <v>1338</v>
      </c>
      <c r="AP175" s="85" t="s">
        <v>972</v>
      </c>
      <c r="AQ175" s="61" t="s">
        <v>136</v>
      </c>
      <c r="AR175" s="61" t="s">
        <v>127</v>
      </c>
      <c r="AS175" s="53" t="s">
        <v>973</v>
      </c>
      <c r="AT175" s="67">
        <v>42482</v>
      </c>
      <c r="AU175" s="79" t="s">
        <v>974</v>
      </c>
      <c r="AV175" s="80">
        <v>0.1</v>
      </c>
      <c r="AW175" s="120">
        <v>42501</v>
      </c>
      <c r="AX175" s="217" t="s">
        <v>1339</v>
      </c>
      <c r="AY175" s="65"/>
      <c r="AZ175" s="65"/>
      <c r="BA175" s="65"/>
      <c r="BB175" s="65"/>
      <c r="BC175" s="65"/>
      <c r="BD175" s="65"/>
      <c r="BE175" s="65"/>
      <c r="BF175" s="65"/>
      <c r="BG175" s="65"/>
      <c r="BH175" s="65"/>
      <c r="BI175" s="66"/>
      <c r="BJ175" s="66"/>
      <c r="BK175" s="66"/>
      <c r="BL175" s="66"/>
      <c r="BM175" s="66"/>
      <c r="BN175" s="66"/>
      <c r="BO175" s="66"/>
      <c r="BP175" s="66"/>
      <c r="BQ175" s="66"/>
      <c r="BR175" s="66"/>
      <c r="BS175" s="66"/>
      <c r="BT175" s="66"/>
      <c r="BU175" s="66"/>
    </row>
    <row r="176" spans="1:73" ht="310.5" customHeight="1">
      <c r="A176" s="50">
        <v>49</v>
      </c>
      <c r="B176" s="85" t="s">
        <v>881</v>
      </c>
      <c r="C176" s="83" t="s">
        <v>542</v>
      </c>
      <c r="D176" s="51"/>
      <c r="E176" s="52"/>
      <c r="F176" s="83" t="s">
        <v>975</v>
      </c>
      <c r="G176" s="85" t="s">
        <v>976</v>
      </c>
      <c r="H176" s="51" t="s">
        <v>977</v>
      </c>
      <c r="I176" s="71" t="s">
        <v>978</v>
      </c>
      <c r="J176" s="73"/>
      <c r="K176" s="85" t="s">
        <v>887</v>
      </c>
      <c r="L176" s="50" t="s">
        <v>34</v>
      </c>
      <c r="M176" s="50" t="s">
        <v>35</v>
      </c>
      <c r="N176" s="54">
        <f>VLOOKUP(L176,'MATRIZ CALIFICACIÓN'!$B$10:$C$24,2,FALSE)</f>
        <v>3</v>
      </c>
      <c r="O176" s="55">
        <f>HLOOKUP(M176,'MATRIZ CALIFICACIÓN'!$D$8:$H$9,2,FALSE)</f>
        <v>3</v>
      </c>
      <c r="P176" s="50">
        <f t="shared" si="0"/>
        <v>33</v>
      </c>
      <c r="Q176" s="55" t="str">
        <f>VLOOKUP(P176,'MATRIZ CALIFICACIÓN'!$D$58:$E$82,2,FALSE)</f>
        <v>ALTA</v>
      </c>
      <c r="R176" s="56" t="str">
        <f>VLOOKUP(Q176,'MATRIZ CALIFICACIÓN'!$G$59:$I$62,2,FALSE)</f>
        <v>* Reducir el riesgo
* Evitar el riesgo
* Compartir o transferir el riesgo</v>
      </c>
      <c r="S176" s="51" t="s">
        <v>5</v>
      </c>
      <c r="T176" s="51">
        <f t="shared" si="363"/>
        <v>20</v>
      </c>
      <c r="U176" s="71" t="s">
        <v>979</v>
      </c>
      <c r="V176" s="154" t="s">
        <v>5</v>
      </c>
      <c r="W176" s="154">
        <f t="shared" si="110"/>
        <v>20</v>
      </c>
      <c r="X176" s="154" t="s">
        <v>5</v>
      </c>
      <c r="Y176" s="154">
        <f t="shared" si="111"/>
        <v>20</v>
      </c>
      <c r="Z176" s="154" t="s">
        <v>5</v>
      </c>
      <c r="AA176" s="154">
        <f t="shared" si="112"/>
        <v>40</v>
      </c>
      <c r="AB176" s="154" t="s">
        <v>11</v>
      </c>
      <c r="AC176" s="155">
        <f t="shared" si="5"/>
        <v>100</v>
      </c>
      <c r="AD176" s="156">
        <f t="shared" si="6"/>
        <v>0</v>
      </c>
      <c r="AE176" s="152">
        <f t="shared" ref="AE176:AF176" si="407">IF(SUM(AC176),AVERAGEIF(AC176,"&gt;0",AC176),1)</f>
        <v>100</v>
      </c>
      <c r="AF176" s="152">
        <f t="shared" si="407"/>
        <v>1</v>
      </c>
      <c r="AG176" s="152">
        <f t="shared" ref="AG176:AH176" si="408">IF(AND(AE176&gt;=0,AE176&lt;=50),0,IF(AND(AE176&gt;50,AE176&lt;76),1,2))</f>
        <v>2</v>
      </c>
      <c r="AH176" s="152">
        <f t="shared" si="408"/>
        <v>0</v>
      </c>
      <c r="AI176" s="157">
        <f t="shared" ref="AI176:AJ176" si="409">IF(AG176&lt;N176,N176-AG176,N176)</f>
        <v>1</v>
      </c>
      <c r="AJ176" s="158">
        <f t="shared" si="409"/>
        <v>3</v>
      </c>
      <c r="AK176" s="152">
        <f t="shared" si="397"/>
        <v>13</v>
      </c>
      <c r="AL176" s="159" t="s">
        <v>1338</v>
      </c>
      <c r="AM176" s="159" t="s">
        <v>1338</v>
      </c>
      <c r="AN176" s="150" t="s">
        <v>1338</v>
      </c>
      <c r="AO176" s="152" t="s">
        <v>1338</v>
      </c>
      <c r="AP176" s="164" t="s">
        <v>980</v>
      </c>
      <c r="AQ176" s="61" t="s">
        <v>136</v>
      </c>
      <c r="AR176" s="61" t="s">
        <v>127</v>
      </c>
      <c r="AS176" s="53" t="s">
        <v>973</v>
      </c>
      <c r="AT176" s="67">
        <v>42481</v>
      </c>
      <c r="AU176" s="68" t="s">
        <v>981</v>
      </c>
      <c r="AV176" s="80">
        <v>0.25</v>
      </c>
      <c r="AW176" s="120">
        <v>42501</v>
      </c>
      <c r="AX176" s="217" t="s">
        <v>1339</v>
      </c>
      <c r="AY176" s="65"/>
      <c r="AZ176" s="65"/>
      <c r="BA176" s="65"/>
      <c r="BB176" s="65"/>
      <c r="BC176" s="65"/>
      <c r="BD176" s="65"/>
      <c r="BE176" s="65"/>
      <c r="BF176" s="65"/>
      <c r="BG176" s="65"/>
      <c r="BH176" s="65"/>
      <c r="BI176" s="66"/>
      <c r="BJ176" s="66"/>
      <c r="BK176" s="66"/>
      <c r="BL176" s="66"/>
      <c r="BM176" s="66"/>
      <c r="BN176" s="66"/>
      <c r="BO176" s="66"/>
      <c r="BP176" s="66"/>
      <c r="BQ176" s="66"/>
      <c r="BR176" s="66"/>
      <c r="BS176" s="66"/>
      <c r="BT176" s="66"/>
      <c r="BU176" s="66"/>
    </row>
    <row r="177" spans="1:73" ht="204.75" customHeight="1">
      <c r="A177" s="50">
        <v>50</v>
      </c>
      <c r="B177" s="51" t="s">
        <v>39</v>
      </c>
      <c r="C177" s="51" t="s">
        <v>40</v>
      </c>
      <c r="D177" s="51" t="s">
        <v>36</v>
      </c>
      <c r="E177" s="52" t="s">
        <v>30</v>
      </c>
      <c r="F177" s="51" t="s">
        <v>982</v>
      </c>
      <c r="G177" s="51" t="s">
        <v>983</v>
      </c>
      <c r="H177" s="165" t="s">
        <v>984</v>
      </c>
      <c r="I177" s="51" t="s">
        <v>985</v>
      </c>
      <c r="J177" s="51" t="s">
        <v>8</v>
      </c>
      <c r="K177" s="51" t="s">
        <v>939</v>
      </c>
      <c r="L177" s="50" t="s">
        <v>34</v>
      </c>
      <c r="M177" s="50" t="s">
        <v>42</v>
      </c>
      <c r="N177" s="54">
        <f>VLOOKUP(L177,'MATRIZ CALIFICACIÓN'!$B$10:$C$24,2,FALSE)</f>
        <v>3</v>
      </c>
      <c r="O177" s="55">
        <f>HLOOKUP(M177,'MATRIZ CALIFICACIÓN'!$D$8:$H$9,2,FALSE)</f>
        <v>4</v>
      </c>
      <c r="P177" s="50">
        <f t="shared" si="0"/>
        <v>34</v>
      </c>
      <c r="Q177" s="55" t="str">
        <f>VLOOKUP(P177,'MATRIZ CALIFICACIÓN'!$D$58:$E$82,2,FALSE)</f>
        <v>ALTA</v>
      </c>
      <c r="R177" s="56" t="str">
        <f>VLOOKUP(Q177,'MATRIZ CALIFICACIÓN'!$G$59:$I$62,2,FALSE)</f>
        <v>* Reducir el riesgo
* Evitar el riesgo
* Compartir o transferir el riesgo</v>
      </c>
      <c r="S177" s="51" t="s">
        <v>5</v>
      </c>
      <c r="T177" s="51">
        <f t="shared" si="363"/>
        <v>20</v>
      </c>
      <c r="U177" s="53" t="s">
        <v>986</v>
      </c>
      <c r="V177" s="53" t="s">
        <v>5</v>
      </c>
      <c r="W177" s="53">
        <f t="shared" si="110"/>
        <v>20</v>
      </c>
      <c r="X177" s="53" t="s">
        <v>5</v>
      </c>
      <c r="Y177" s="53">
        <f t="shared" si="111"/>
        <v>20</v>
      </c>
      <c r="Z177" s="53" t="s">
        <v>5</v>
      </c>
      <c r="AA177" s="53">
        <f t="shared" si="112"/>
        <v>40</v>
      </c>
      <c r="AB177" s="53" t="s">
        <v>12</v>
      </c>
      <c r="AC177" s="75">
        <f t="shared" si="5"/>
        <v>0</v>
      </c>
      <c r="AD177" s="58">
        <f t="shared" si="6"/>
        <v>100</v>
      </c>
      <c r="AE177" s="51">
        <f t="shared" ref="AE177:AF177" si="410">IF(SUM(AC177),AVERAGEIF(AC177,"&gt;0",AC177),1)</f>
        <v>1</v>
      </c>
      <c r="AF177" s="51">
        <f t="shared" si="410"/>
        <v>100</v>
      </c>
      <c r="AG177" s="51">
        <f t="shared" ref="AG177:AH177" si="411">IF(AND(AE177&gt;=0,AE177&lt;=50),0,IF(AND(AE177&gt;50,AE177&lt;76),1,2))</f>
        <v>0</v>
      </c>
      <c r="AH177" s="51">
        <f t="shared" si="411"/>
        <v>2</v>
      </c>
      <c r="AI177" s="59">
        <f t="shared" ref="AI177:AJ177" si="412">IF(AG177&lt;N177,N177-AG177,N177)</f>
        <v>3</v>
      </c>
      <c r="AJ177" s="56">
        <f t="shared" si="412"/>
        <v>2</v>
      </c>
      <c r="AK177" s="51">
        <f>VALUE(CONCATENATE(AI80:AI177,AJ177))</f>
        <v>32</v>
      </c>
      <c r="AL177" s="76" t="s">
        <v>1338</v>
      </c>
      <c r="AM177" s="76" t="s">
        <v>1338</v>
      </c>
      <c r="AN177" s="50" t="s">
        <v>1338</v>
      </c>
      <c r="AO177" s="51" t="s">
        <v>1338</v>
      </c>
      <c r="AP177" s="53" t="s">
        <v>987</v>
      </c>
      <c r="AQ177" s="61" t="s">
        <v>136</v>
      </c>
      <c r="AR177" s="61" t="s">
        <v>127</v>
      </c>
      <c r="AS177" s="53" t="s">
        <v>942</v>
      </c>
      <c r="AT177" s="67">
        <v>42482</v>
      </c>
      <c r="AU177" s="79" t="s">
        <v>988</v>
      </c>
      <c r="AV177" s="80">
        <v>0.4</v>
      </c>
      <c r="AW177" s="120">
        <v>42501</v>
      </c>
      <c r="AX177" s="217" t="s">
        <v>1339</v>
      </c>
      <c r="AY177" s="65"/>
      <c r="AZ177" s="65"/>
      <c r="BA177" s="65"/>
      <c r="BB177" s="65"/>
      <c r="BC177" s="65"/>
      <c r="BD177" s="65"/>
      <c r="BE177" s="65"/>
      <c r="BF177" s="65"/>
      <c r="BG177" s="65"/>
      <c r="BH177" s="65"/>
      <c r="BI177" s="66"/>
      <c r="BJ177" s="66"/>
      <c r="BK177" s="66"/>
      <c r="BL177" s="66"/>
      <c r="BM177" s="66"/>
      <c r="BN177" s="66"/>
      <c r="BO177" s="66"/>
      <c r="BP177" s="66"/>
      <c r="BQ177" s="66"/>
      <c r="BR177" s="66"/>
      <c r="BS177" s="66"/>
      <c r="BT177" s="66"/>
      <c r="BU177" s="66"/>
    </row>
    <row r="178" spans="1:73" ht="144" customHeight="1">
      <c r="A178" s="50">
        <v>51</v>
      </c>
      <c r="B178" s="51" t="s">
        <v>39</v>
      </c>
      <c r="C178" s="51" t="s">
        <v>40</v>
      </c>
      <c r="D178" s="51" t="s">
        <v>36</v>
      </c>
      <c r="E178" s="52" t="s">
        <v>30</v>
      </c>
      <c r="F178" s="51" t="s">
        <v>989</v>
      </c>
      <c r="G178" s="51" t="s">
        <v>990</v>
      </c>
      <c r="H178" s="51" t="s">
        <v>991</v>
      </c>
      <c r="I178" s="51" t="s">
        <v>992</v>
      </c>
      <c r="J178" s="51" t="s">
        <v>44</v>
      </c>
      <c r="K178" s="53" t="s">
        <v>993</v>
      </c>
      <c r="L178" s="50" t="s">
        <v>34</v>
      </c>
      <c r="M178" s="50" t="s">
        <v>35</v>
      </c>
      <c r="N178" s="54">
        <f>VLOOKUP(L178,'MATRIZ CALIFICACIÓN'!$B$10:$C$24,2,FALSE)</f>
        <v>3</v>
      </c>
      <c r="O178" s="55">
        <f>HLOOKUP(M178,'MATRIZ CALIFICACIÓN'!$D$8:$H$9,2,FALSE)</f>
        <v>3</v>
      </c>
      <c r="P178" s="50">
        <f t="shared" si="0"/>
        <v>33</v>
      </c>
      <c r="Q178" s="55" t="str">
        <f>VLOOKUP(P178,'MATRIZ CALIFICACIÓN'!$D$58:$E$82,2,FALSE)</f>
        <v>ALTA</v>
      </c>
      <c r="R178" s="56" t="str">
        <f>VLOOKUP(Q178,'MATRIZ CALIFICACIÓN'!$G$59:$I$62,2,FALSE)</f>
        <v>* Reducir el riesgo
* Evitar el riesgo
* Compartir o transferir el riesgo</v>
      </c>
      <c r="S178" s="51" t="s">
        <v>5</v>
      </c>
      <c r="T178" s="51">
        <f t="shared" si="363"/>
        <v>20</v>
      </c>
      <c r="U178" s="53" t="s">
        <v>994</v>
      </c>
      <c r="V178" s="53" t="s">
        <v>5</v>
      </c>
      <c r="W178" s="53">
        <f t="shared" si="110"/>
        <v>20</v>
      </c>
      <c r="X178" s="53" t="s">
        <v>5</v>
      </c>
      <c r="Y178" s="53">
        <f t="shared" si="111"/>
        <v>20</v>
      </c>
      <c r="Z178" s="53" t="s">
        <v>5</v>
      </c>
      <c r="AA178" s="53">
        <f t="shared" si="112"/>
        <v>40</v>
      </c>
      <c r="AB178" s="53" t="s">
        <v>11</v>
      </c>
      <c r="AC178" s="57">
        <f t="shared" si="5"/>
        <v>100</v>
      </c>
      <c r="AD178" s="58">
        <f t="shared" si="6"/>
        <v>0</v>
      </c>
      <c r="AE178" s="51">
        <f t="shared" ref="AE178:AF178" si="413">IF(SUM(AC178),AVERAGEIF(AC178,"&gt;0",AC178),1)</f>
        <v>100</v>
      </c>
      <c r="AF178" s="51">
        <f t="shared" si="413"/>
        <v>1</v>
      </c>
      <c r="AG178" s="51">
        <f t="shared" ref="AG178:AH178" si="414">IF(AND(AE178&gt;=0,AE178&lt;=50),0,IF(AND(AE178&gt;50,AE178&lt;76),1,2))</f>
        <v>2</v>
      </c>
      <c r="AH178" s="51">
        <f t="shared" si="414"/>
        <v>0</v>
      </c>
      <c r="AI178" s="59">
        <f t="shared" ref="AI178:AJ178" si="415">IF(AG178&lt;N178,N178-AG178,N178)</f>
        <v>1</v>
      </c>
      <c r="AJ178" s="56">
        <f t="shared" si="415"/>
        <v>3</v>
      </c>
      <c r="AK178" s="51">
        <f t="shared" ref="AK178:AK182" si="416">VALUE(CONCATENATE(AI90:AI178,AJ178))</f>
        <v>13</v>
      </c>
      <c r="AL178" s="76" t="s">
        <v>1338</v>
      </c>
      <c r="AM178" s="76" t="s">
        <v>1338</v>
      </c>
      <c r="AN178" s="50" t="s">
        <v>1338</v>
      </c>
      <c r="AO178" s="51" t="s">
        <v>1338</v>
      </c>
      <c r="AP178" s="53" t="s">
        <v>995</v>
      </c>
      <c r="AQ178" s="61" t="s">
        <v>136</v>
      </c>
      <c r="AR178" s="61" t="s">
        <v>127</v>
      </c>
      <c r="AS178" s="53" t="s">
        <v>996</v>
      </c>
      <c r="AT178" s="67">
        <v>42481</v>
      </c>
      <c r="AU178" s="79" t="s">
        <v>997</v>
      </c>
      <c r="AV178" s="69" t="s">
        <v>488</v>
      </c>
      <c r="AW178" s="120">
        <v>42501</v>
      </c>
      <c r="AX178" s="217" t="s">
        <v>1339</v>
      </c>
      <c r="AY178" s="65"/>
      <c r="AZ178" s="65"/>
      <c r="BA178" s="65"/>
      <c r="BB178" s="65"/>
      <c r="BC178" s="65"/>
      <c r="BD178" s="65"/>
      <c r="BE178" s="65"/>
      <c r="BF178" s="65"/>
      <c r="BG178" s="65"/>
      <c r="BH178" s="65"/>
      <c r="BI178" s="66"/>
      <c r="BJ178" s="66"/>
      <c r="BK178" s="66"/>
      <c r="BL178" s="66"/>
      <c r="BM178" s="66"/>
      <c r="BN178" s="66"/>
      <c r="BO178" s="66"/>
      <c r="BP178" s="66"/>
      <c r="BQ178" s="66"/>
      <c r="BR178" s="66"/>
      <c r="BS178" s="66"/>
      <c r="BT178" s="66"/>
      <c r="BU178" s="66"/>
    </row>
    <row r="179" spans="1:73" ht="161.25" customHeight="1">
      <c r="A179" s="50">
        <v>52</v>
      </c>
      <c r="B179" s="51" t="s">
        <v>39</v>
      </c>
      <c r="C179" s="51" t="s">
        <v>40</v>
      </c>
      <c r="D179" s="51" t="s">
        <v>15</v>
      </c>
      <c r="E179" s="52" t="s">
        <v>30</v>
      </c>
      <c r="F179" s="51" t="s">
        <v>998</v>
      </c>
      <c r="G179" s="51" t="s">
        <v>999</v>
      </c>
      <c r="H179" s="51" t="s">
        <v>1000</v>
      </c>
      <c r="I179" s="51" t="s">
        <v>1001</v>
      </c>
      <c r="J179" s="51" t="s">
        <v>44</v>
      </c>
      <c r="K179" s="53" t="s">
        <v>993</v>
      </c>
      <c r="L179" s="50" t="s">
        <v>34</v>
      </c>
      <c r="M179" s="50" t="s">
        <v>35</v>
      </c>
      <c r="N179" s="54">
        <f>VLOOKUP(L179,'MATRIZ CALIFICACIÓN'!$B$10:$C$24,2,FALSE)</f>
        <v>3</v>
      </c>
      <c r="O179" s="55">
        <f>HLOOKUP(M179,'MATRIZ CALIFICACIÓN'!$D$8:$H$9,2,FALSE)</f>
        <v>3</v>
      </c>
      <c r="P179" s="50">
        <f t="shared" si="0"/>
        <v>33</v>
      </c>
      <c r="Q179" s="55" t="str">
        <f>VLOOKUP(P179,'MATRIZ CALIFICACIÓN'!$D$58:$E$82,2,FALSE)</f>
        <v>ALTA</v>
      </c>
      <c r="R179" s="56" t="str">
        <f>VLOOKUP(Q179,'MATRIZ CALIFICACIÓN'!$G$59:$I$62,2,FALSE)</f>
        <v>* Reducir el riesgo
* Evitar el riesgo
* Compartir o transferir el riesgo</v>
      </c>
      <c r="S179" s="51" t="s">
        <v>5</v>
      </c>
      <c r="T179" s="51">
        <f t="shared" si="363"/>
        <v>20</v>
      </c>
      <c r="U179" s="53" t="s">
        <v>1002</v>
      </c>
      <c r="V179" s="53" t="s">
        <v>5</v>
      </c>
      <c r="W179" s="53">
        <f t="shared" si="110"/>
        <v>20</v>
      </c>
      <c r="X179" s="53" t="s">
        <v>5</v>
      </c>
      <c r="Y179" s="53">
        <f t="shared" si="111"/>
        <v>20</v>
      </c>
      <c r="Z179" s="53" t="s">
        <v>5</v>
      </c>
      <c r="AA179" s="53">
        <f t="shared" si="112"/>
        <v>40</v>
      </c>
      <c r="AB179" s="53" t="s">
        <v>11</v>
      </c>
      <c r="AC179" s="57">
        <f t="shared" si="5"/>
        <v>100</v>
      </c>
      <c r="AD179" s="58">
        <f t="shared" si="6"/>
        <v>0</v>
      </c>
      <c r="AE179" s="51">
        <f t="shared" ref="AE179:AF179" si="417">IF(SUM(AC179),AVERAGEIF(AC179,"&gt;0",AC179),1)</f>
        <v>100</v>
      </c>
      <c r="AF179" s="51">
        <f t="shared" si="417"/>
        <v>1</v>
      </c>
      <c r="AG179" s="51">
        <f t="shared" ref="AG179:AH179" si="418">IF(AND(AE179&gt;=0,AE179&lt;=50),0,IF(AND(AE179&gt;50,AE179&lt;76),1,2))</f>
        <v>2</v>
      </c>
      <c r="AH179" s="51">
        <f t="shared" si="418"/>
        <v>0</v>
      </c>
      <c r="AI179" s="59">
        <f t="shared" ref="AI179:AJ179" si="419">IF(AG179&lt;N179,N179-AG179,N179)</f>
        <v>1</v>
      </c>
      <c r="AJ179" s="56">
        <f t="shared" si="419"/>
        <v>3</v>
      </c>
      <c r="AK179" s="51">
        <f t="shared" si="416"/>
        <v>13</v>
      </c>
      <c r="AL179" s="76" t="s">
        <v>1338</v>
      </c>
      <c r="AM179" s="76" t="s">
        <v>1338</v>
      </c>
      <c r="AN179" s="50" t="s">
        <v>1338</v>
      </c>
      <c r="AO179" s="51" t="s">
        <v>1338</v>
      </c>
      <c r="AP179" s="53" t="s">
        <v>1003</v>
      </c>
      <c r="AQ179" s="61" t="s">
        <v>136</v>
      </c>
      <c r="AR179" s="61" t="s">
        <v>127</v>
      </c>
      <c r="AS179" s="53" t="s">
        <v>996</v>
      </c>
      <c r="AT179" s="67">
        <v>42481</v>
      </c>
      <c r="AU179" s="79" t="s">
        <v>1004</v>
      </c>
      <c r="AV179" s="69" t="s">
        <v>488</v>
      </c>
      <c r="AW179" s="120">
        <v>42501</v>
      </c>
      <c r="AX179" s="217" t="s">
        <v>1339</v>
      </c>
      <c r="AY179" s="65"/>
      <c r="AZ179" s="65"/>
      <c r="BA179" s="65"/>
      <c r="BB179" s="65"/>
      <c r="BC179" s="65"/>
      <c r="BD179" s="65"/>
      <c r="BE179" s="65"/>
      <c r="BF179" s="65"/>
      <c r="BG179" s="65"/>
      <c r="BH179" s="65"/>
      <c r="BI179" s="66"/>
      <c r="BJ179" s="66"/>
      <c r="BK179" s="66"/>
      <c r="BL179" s="66"/>
      <c r="BM179" s="66"/>
      <c r="BN179" s="66"/>
      <c r="BO179" s="66"/>
      <c r="BP179" s="66"/>
      <c r="BQ179" s="66"/>
      <c r="BR179" s="66"/>
      <c r="BS179" s="66"/>
      <c r="BT179" s="66"/>
      <c r="BU179" s="66"/>
    </row>
    <row r="180" spans="1:73" ht="148.5">
      <c r="A180" s="50">
        <v>53</v>
      </c>
      <c r="B180" s="51" t="s">
        <v>585</v>
      </c>
      <c r="C180" s="51" t="s">
        <v>654</v>
      </c>
      <c r="D180" s="51" t="s">
        <v>15</v>
      </c>
      <c r="E180" s="52" t="s">
        <v>30</v>
      </c>
      <c r="F180" s="51" t="s">
        <v>1005</v>
      </c>
      <c r="G180" s="51" t="s">
        <v>1006</v>
      </c>
      <c r="H180" s="51" t="s">
        <v>1007</v>
      </c>
      <c r="I180" s="51" t="s">
        <v>1008</v>
      </c>
      <c r="J180" s="51" t="s">
        <v>1009</v>
      </c>
      <c r="K180" s="53" t="s">
        <v>1010</v>
      </c>
      <c r="L180" s="50" t="s">
        <v>34</v>
      </c>
      <c r="M180" s="50" t="s">
        <v>28</v>
      </c>
      <c r="N180" s="54">
        <f>VLOOKUP(L180,'MATRIZ CALIFICACIÓN'!$B$10:$C$24,2,FALSE)</f>
        <v>3</v>
      </c>
      <c r="O180" s="55">
        <f>HLOOKUP(M180,'MATRIZ CALIFICACIÓN'!$D$8:$H$9,2,FALSE)</f>
        <v>2</v>
      </c>
      <c r="P180" s="50">
        <f t="shared" si="0"/>
        <v>32</v>
      </c>
      <c r="Q180" s="50" t="str">
        <f>VLOOKUP(P180,'MATRIZ CALIFICACIÓN'!$D$58:$E$82,2,FALSE)</f>
        <v>MODERADA</v>
      </c>
      <c r="R180" s="56" t="str">
        <f>VLOOKUP(Q180,'MATRIZ CALIFICACIÓN'!$G$59:$I$62,2,FALSE)</f>
        <v>* Asumir el riesgo
* Reducir el riesgo</v>
      </c>
      <c r="S180" s="51" t="s">
        <v>5</v>
      </c>
      <c r="T180" s="51">
        <f t="shared" si="363"/>
        <v>20</v>
      </c>
      <c r="U180" s="53" t="s">
        <v>1011</v>
      </c>
      <c r="V180" s="166" t="s">
        <v>5</v>
      </c>
      <c r="W180" s="53">
        <f t="shared" si="110"/>
        <v>20</v>
      </c>
      <c r="X180" s="166" t="s">
        <v>5</v>
      </c>
      <c r="Y180" s="53">
        <f t="shared" si="111"/>
        <v>20</v>
      </c>
      <c r="Z180" s="166" t="s">
        <v>5</v>
      </c>
      <c r="AA180" s="53">
        <f t="shared" si="112"/>
        <v>40</v>
      </c>
      <c r="AB180" s="53" t="s">
        <v>11</v>
      </c>
      <c r="AC180" s="57">
        <f t="shared" si="5"/>
        <v>100</v>
      </c>
      <c r="AD180" s="58">
        <f t="shared" si="6"/>
        <v>0</v>
      </c>
      <c r="AE180" s="51">
        <f t="shared" ref="AE180:AF180" si="420">IF(SUM(AC180),AVERAGEIF(AC180,"&gt;0",AC180),1)</f>
        <v>100</v>
      </c>
      <c r="AF180" s="51">
        <f t="shared" si="420"/>
        <v>1</v>
      </c>
      <c r="AG180" s="51">
        <f t="shared" ref="AG180:AH180" si="421">IF(AND(AE180&gt;=0,AE180&lt;=50),0,IF(AND(AE180&gt;50,AE180&lt;76),1,2))</f>
        <v>2</v>
      </c>
      <c r="AH180" s="51">
        <f t="shared" si="421"/>
        <v>0</v>
      </c>
      <c r="AI180" s="59">
        <f t="shared" ref="AI180:AJ180" si="422">IF(AG180&lt;N180,N180-AG180,N180)</f>
        <v>1</v>
      </c>
      <c r="AJ180" s="56">
        <f t="shared" si="422"/>
        <v>2</v>
      </c>
      <c r="AK180" s="51">
        <f t="shared" si="416"/>
        <v>12</v>
      </c>
      <c r="AL180" s="76" t="s">
        <v>1338</v>
      </c>
      <c r="AM180" s="76" t="s">
        <v>1338</v>
      </c>
      <c r="AN180" s="50" t="s">
        <v>1338</v>
      </c>
      <c r="AO180" s="51" t="s">
        <v>1338</v>
      </c>
      <c r="AP180" s="53" t="s">
        <v>1012</v>
      </c>
      <c r="AQ180" s="61" t="s">
        <v>136</v>
      </c>
      <c r="AR180" s="61" t="s">
        <v>127</v>
      </c>
      <c r="AS180" s="53" t="s">
        <v>1010</v>
      </c>
      <c r="AT180" s="122" t="s">
        <v>1013</v>
      </c>
      <c r="AU180" s="79" t="s">
        <v>1014</v>
      </c>
      <c r="AV180" s="80">
        <v>0.45</v>
      </c>
      <c r="AW180" s="120">
        <v>42501</v>
      </c>
      <c r="AX180" s="217" t="s">
        <v>1339</v>
      </c>
      <c r="AY180" s="65"/>
      <c r="AZ180" s="65"/>
      <c r="BA180" s="65"/>
      <c r="BB180" s="65"/>
      <c r="BC180" s="65"/>
      <c r="BD180" s="65"/>
      <c r="BE180" s="65"/>
      <c r="BF180" s="65"/>
      <c r="BG180" s="65"/>
      <c r="BH180" s="65"/>
      <c r="BI180" s="66"/>
      <c r="BJ180" s="66"/>
      <c r="BK180" s="66"/>
      <c r="BL180" s="66"/>
      <c r="BM180" s="66"/>
      <c r="BN180" s="66"/>
      <c r="BO180" s="66"/>
      <c r="BP180" s="66"/>
      <c r="BQ180" s="66"/>
      <c r="BR180" s="66"/>
      <c r="BS180" s="66"/>
      <c r="BT180" s="66"/>
      <c r="BU180" s="66"/>
    </row>
    <row r="181" spans="1:73" ht="121.5">
      <c r="A181" s="50">
        <v>54</v>
      </c>
      <c r="B181" s="51" t="s">
        <v>585</v>
      </c>
      <c r="C181" s="51" t="s">
        <v>1015</v>
      </c>
      <c r="D181" s="51" t="s">
        <v>15</v>
      </c>
      <c r="E181" s="52" t="s">
        <v>30</v>
      </c>
      <c r="F181" s="51" t="s">
        <v>1016</v>
      </c>
      <c r="G181" s="51" t="s">
        <v>1017</v>
      </c>
      <c r="H181" s="51" t="s">
        <v>1018</v>
      </c>
      <c r="I181" s="51" t="s">
        <v>1019</v>
      </c>
      <c r="J181" s="167" t="s">
        <v>143</v>
      </c>
      <c r="K181" s="53" t="s">
        <v>1010</v>
      </c>
      <c r="L181" s="50" t="s">
        <v>34</v>
      </c>
      <c r="M181" s="50" t="s">
        <v>28</v>
      </c>
      <c r="N181" s="54">
        <f>VLOOKUP(L181,'MATRIZ CALIFICACIÓN'!$B$10:$C$24,2,FALSE)</f>
        <v>3</v>
      </c>
      <c r="O181" s="55">
        <f>HLOOKUP(M181,'MATRIZ CALIFICACIÓN'!$D$8:$H$9,2,FALSE)</f>
        <v>2</v>
      </c>
      <c r="P181" s="50">
        <f t="shared" si="0"/>
        <v>32</v>
      </c>
      <c r="Q181" s="50" t="str">
        <f>VLOOKUP(P181,'MATRIZ CALIFICACIÓN'!$D$58:$E$82,2,FALSE)</f>
        <v>MODERADA</v>
      </c>
      <c r="R181" s="56" t="str">
        <f>VLOOKUP(Q181,'MATRIZ CALIFICACIÓN'!$G$59:$I$62,2,FALSE)</f>
        <v>* Asumir el riesgo
* Reducir el riesgo</v>
      </c>
      <c r="S181" s="51" t="s">
        <v>5</v>
      </c>
      <c r="T181" s="51">
        <f t="shared" si="363"/>
        <v>20</v>
      </c>
      <c r="U181" s="53" t="s">
        <v>1020</v>
      </c>
      <c r="V181" s="166" t="s">
        <v>5</v>
      </c>
      <c r="W181" s="53">
        <f t="shared" si="110"/>
        <v>20</v>
      </c>
      <c r="X181" s="166" t="s">
        <v>5</v>
      </c>
      <c r="Y181" s="53">
        <f t="shared" si="111"/>
        <v>20</v>
      </c>
      <c r="Z181" s="166" t="s">
        <v>5</v>
      </c>
      <c r="AA181" s="53">
        <f t="shared" si="112"/>
        <v>40</v>
      </c>
      <c r="AB181" s="53" t="s">
        <v>11</v>
      </c>
      <c r="AC181" s="57">
        <f t="shared" si="5"/>
        <v>100</v>
      </c>
      <c r="AD181" s="58">
        <f t="shared" si="6"/>
        <v>0</v>
      </c>
      <c r="AE181" s="51">
        <f t="shared" ref="AE181:AF181" si="423">IF(SUM(AC181),AVERAGEIF(AC181,"&gt;0",AC181),1)</f>
        <v>100</v>
      </c>
      <c r="AF181" s="51">
        <f t="shared" si="423"/>
        <v>1</v>
      </c>
      <c r="AG181" s="51">
        <f t="shared" ref="AG181:AH181" si="424">IF(AND(AE181&gt;=0,AE181&lt;=50),0,IF(AND(AE181&gt;50,AE181&lt;76),1,2))</f>
        <v>2</v>
      </c>
      <c r="AH181" s="51">
        <f t="shared" si="424"/>
        <v>0</v>
      </c>
      <c r="AI181" s="59">
        <f t="shared" ref="AI181:AJ181" si="425">IF(AG181&lt;N181,N181-AG181,N181)</f>
        <v>1</v>
      </c>
      <c r="AJ181" s="56">
        <f t="shared" si="425"/>
        <v>2</v>
      </c>
      <c r="AK181" s="51">
        <f t="shared" si="416"/>
        <v>12</v>
      </c>
      <c r="AL181" s="76" t="s">
        <v>1338</v>
      </c>
      <c r="AM181" s="76" t="s">
        <v>1338</v>
      </c>
      <c r="AN181" s="50" t="s">
        <v>1338</v>
      </c>
      <c r="AO181" s="51" t="s">
        <v>1338</v>
      </c>
      <c r="AP181" s="53" t="s">
        <v>1021</v>
      </c>
      <c r="AQ181" s="61" t="s">
        <v>136</v>
      </c>
      <c r="AR181" s="61" t="s">
        <v>127</v>
      </c>
      <c r="AS181" s="53" t="s">
        <v>1010</v>
      </c>
      <c r="AT181" s="67">
        <v>42478</v>
      </c>
      <c r="AU181" s="79" t="s">
        <v>1022</v>
      </c>
      <c r="AV181" s="80">
        <v>1</v>
      </c>
      <c r="AW181" s="120">
        <v>42501</v>
      </c>
      <c r="AX181" s="217" t="s">
        <v>1339</v>
      </c>
      <c r="AY181" s="65"/>
      <c r="AZ181" s="65"/>
      <c r="BA181" s="65"/>
      <c r="BB181" s="65"/>
      <c r="BC181" s="65"/>
      <c r="BD181" s="65"/>
      <c r="BE181" s="65"/>
      <c r="BF181" s="65"/>
      <c r="BG181" s="65"/>
      <c r="BH181" s="65"/>
      <c r="BI181" s="66"/>
      <c r="BJ181" s="66"/>
      <c r="BK181" s="66"/>
      <c r="BL181" s="66"/>
      <c r="BM181" s="66"/>
      <c r="BN181" s="66"/>
      <c r="BO181" s="66"/>
      <c r="BP181" s="66"/>
      <c r="BQ181" s="66"/>
      <c r="BR181" s="66"/>
      <c r="BS181" s="66"/>
      <c r="BT181" s="66"/>
      <c r="BU181" s="66"/>
    </row>
    <row r="182" spans="1:73" ht="105.75" customHeight="1">
      <c r="A182" s="50">
        <v>55</v>
      </c>
      <c r="B182" s="51" t="s">
        <v>585</v>
      </c>
      <c r="C182" s="51" t="s">
        <v>249</v>
      </c>
      <c r="D182" s="51" t="s">
        <v>29</v>
      </c>
      <c r="E182" s="52" t="s">
        <v>23</v>
      </c>
      <c r="F182" s="51" t="s">
        <v>1023</v>
      </c>
      <c r="G182" s="51" t="s">
        <v>1024</v>
      </c>
      <c r="H182" s="51" t="s">
        <v>1025</v>
      </c>
      <c r="I182" s="51" t="s">
        <v>1026</v>
      </c>
      <c r="J182" s="167" t="s">
        <v>143</v>
      </c>
      <c r="K182" s="53" t="s">
        <v>1010</v>
      </c>
      <c r="L182" s="50" t="s">
        <v>34</v>
      </c>
      <c r="M182" s="50" t="s">
        <v>35</v>
      </c>
      <c r="N182" s="54">
        <f>VLOOKUP(L182,'MATRIZ CALIFICACIÓN'!$B$10:$C$24,2,FALSE)</f>
        <v>3</v>
      </c>
      <c r="O182" s="55">
        <f>HLOOKUP(M182,'MATRIZ CALIFICACIÓN'!$D$8:$H$9,2,FALSE)</f>
        <v>3</v>
      </c>
      <c r="P182" s="50">
        <f t="shared" si="0"/>
        <v>33</v>
      </c>
      <c r="Q182" s="55" t="str">
        <f>VLOOKUP(P182,'MATRIZ CALIFICACIÓN'!$D$58:$E$82,2,FALSE)</f>
        <v>ALTA</v>
      </c>
      <c r="R182" s="56" t="str">
        <f>VLOOKUP(Q182,'MATRIZ CALIFICACIÓN'!$G$59:$I$62,2,FALSE)</f>
        <v>* Reducir el riesgo
* Evitar el riesgo
* Compartir o transferir el riesgo</v>
      </c>
      <c r="S182" s="51" t="s">
        <v>5</v>
      </c>
      <c r="T182" s="51">
        <f t="shared" si="363"/>
        <v>20</v>
      </c>
      <c r="U182" s="53" t="s">
        <v>1027</v>
      </c>
      <c r="V182" s="166" t="s">
        <v>5</v>
      </c>
      <c r="W182" s="53">
        <f t="shared" si="110"/>
        <v>20</v>
      </c>
      <c r="X182" s="166" t="s">
        <v>5</v>
      </c>
      <c r="Y182" s="53">
        <f t="shared" si="111"/>
        <v>20</v>
      </c>
      <c r="Z182" s="166" t="s">
        <v>5</v>
      </c>
      <c r="AA182" s="53">
        <f t="shared" si="112"/>
        <v>40</v>
      </c>
      <c r="AB182" s="53" t="s">
        <v>11</v>
      </c>
      <c r="AC182" s="57">
        <f t="shared" si="5"/>
        <v>100</v>
      </c>
      <c r="AD182" s="58">
        <f t="shared" si="6"/>
        <v>0</v>
      </c>
      <c r="AE182" s="51">
        <f t="shared" ref="AE182:AF182" si="426">IF(SUM(AC182),AVERAGEIF(AC182,"&gt;0",AC182),1)</f>
        <v>100</v>
      </c>
      <c r="AF182" s="51">
        <f t="shared" si="426"/>
        <v>1</v>
      </c>
      <c r="AG182" s="51">
        <f t="shared" ref="AG182:AH182" si="427">IF(AND(AE182&gt;=0,AE182&lt;=50),0,IF(AND(AE182&gt;50,AE182&lt;76),1,2))</f>
        <v>2</v>
      </c>
      <c r="AH182" s="51">
        <f t="shared" si="427"/>
        <v>0</v>
      </c>
      <c r="AI182" s="59">
        <f t="shared" ref="AI182:AJ182" si="428">IF(AG182&lt;N182,N182-AG182,N182)</f>
        <v>1</v>
      </c>
      <c r="AJ182" s="56">
        <f t="shared" si="428"/>
        <v>3</v>
      </c>
      <c r="AK182" s="51">
        <f t="shared" si="416"/>
        <v>13</v>
      </c>
      <c r="AL182" s="76" t="s">
        <v>1338</v>
      </c>
      <c r="AM182" s="76" t="s">
        <v>1338</v>
      </c>
      <c r="AN182" s="50" t="s">
        <v>1338</v>
      </c>
      <c r="AO182" s="51" t="s">
        <v>1338</v>
      </c>
      <c r="AP182" s="53" t="s">
        <v>1028</v>
      </c>
      <c r="AQ182" s="61" t="s">
        <v>136</v>
      </c>
      <c r="AR182" s="61" t="s">
        <v>127</v>
      </c>
      <c r="AS182" s="53" t="s">
        <v>1010</v>
      </c>
      <c r="AT182" s="67">
        <v>42478</v>
      </c>
      <c r="AU182" s="79" t="s">
        <v>1029</v>
      </c>
      <c r="AV182" s="69"/>
      <c r="AW182" s="120">
        <v>42501</v>
      </c>
      <c r="AX182" s="217" t="s">
        <v>1339</v>
      </c>
      <c r="AY182" s="65"/>
      <c r="AZ182" s="65"/>
      <c r="BA182" s="65"/>
      <c r="BB182" s="65"/>
      <c r="BC182" s="65"/>
      <c r="BD182" s="65"/>
      <c r="BE182" s="65"/>
      <c r="BF182" s="65"/>
      <c r="BG182" s="65"/>
      <c r="BH182" s="65"/>
      <c r="BI182" s="66"/>
      <c r="BJ182" s="66"/>
      <c r="BK182" s="66"/>
      <c r="BL182" s="66"/>
      <c r="BM182" s="66"/>
      <c r="BN182" s="66"/>
      <c r="BO182" s="66"/>
      <c r="BP182" s="66"/>
      <c r="BQ182" s="66"/>
      <c r="BR182" s="66"/>
      <c r="BS182" s="66"/>
      <c r="BT182" s="66"/>
      <c r="BU182" s="66"/>
    </row>
    <row r="183" spans="1:73" ht="132.75" customHeight="1">
      <c r="A183" s="50">
        <v>56</v>
      </c>
      <c r="B183" s="168" t="s">
        <v>60</v>
      </c>
      <c r="C183" s="168" t="s">
        <v>61</v>
      </c>
      <c r="D183" s="52" t="s">
        <v>29</v>
      </c>
      <c r="E183" s="52" t="s">
        <v>30</v>
      </c>
      <c r="F183" s="119" t="s">
        <v>1030</v>
      </c>
      <c r="G183" s="119" t="s">
        <v>1031</v>
      </c>
      <c r="H183" s="94" t="s">
        <v>1032</v>
      </c>
      <c r="I183" s="119" t="s">
        <v>1033</v>
      </c>
      <c r="J183" s="51" t="s">
        <v>44</v>
      </c>
      <c r="K183" s="53" t="s">
        <v>1034</v>
      </c>
      <c r="L183" s="50" t="s">
        <v>34</v>
      </c>
      <c r="M183" s="50" t="s">
        <v>35</v>
      </c>
      <c r="N183" s="54">
        <f>VLOOKUP(L183,'MATRIZ CALIFICACIÓN'!$B$10:$C$24,2,FALSE)</f>
        <v>3</v>
      </c>
      <c r="O183" s="55">
        <f>HLOOKUP(M183,'MATRIZ CALIFICACIÓN'!$D$8:$H$9,2,FALSE)</f>
        <v>3</v>
      </c>
      <c r="P183" s="50">
        <f t="shared" si="0"/>
        <v>33</v>
      </c>
      <c r="Q183" s="55" t="str">
        <f>VLOOKUP(P183,'MATRIZ CALIFICACIÓN'!$D$58:$E$82,2,FALSE)</f>
        <v>ALTA</v>
      </c>
      <c r="R183" s="56" t="str">
        <f>VLOOKUP(Q183,'MATRIZ CALIFICACIÓN'!$G$59:$I$62,2,FALSE)</f>
        <v>* Reducir el riesgo
* Evitar el riesgo
* Compartir o transferir el riesgo</v>
      </c>
      <c r="S183" s="51" t="s">
        <v>5</v>
      </c>
      <c r="T183" s="51">
        <f t="shared" si="363"/>
        <v>20</v>
      </c>
      <c r="U183" s="53" t="s">
        <v>1035</v>
      </c>
      <c r="V183" s="53" t="s">
        <v>5</v>
      </c>
      <c r="W183" s="53">
        <f t="shared" si="110"/>
        <v>20</v>
      </c>
      <c r="X183" s="53" t="s">
        <v>5</v>
      </c>
      <c r="Y183" s="53">
        <f t="shared" si="111"/>
        <v>20</v>
      </c>
      <c r="Z183" s="53" t="s">
        <v>5</v>
      </c>
      <c r="AA183" s="53">
        <f t="shared" si="112"/>
        <v>40</v>
      </c>
      <c r="AB183" s="53" t="s">
        <v>11</v>
      </c>
      <c r="AC183" s="57">
        <f t="shared" si="5"/>
        <v>100</v>
      </c>
      <c r="AD183" s="58">
        <f t="shared" si="6"/>
        <v>0</v>
      </c>
      <c r="AE183" s="51">
        <f t="shared" ref="AE183:AF183" si="429">IF(SUM(AC183),AVERAGEIF(AC183,"&gt;0",AC183),1)</f>
        <v>100</v>
      </c>
      <c r="AF183" s="51">
        <f t="shared" si="429"/>
        <v>1</v>
      </c>
      <c r="AG183" s="51">
        <f t="shared" ref="AG183:AH183" si="430">IF(AND(AE183&gt;=0,AE183&lt;=50),0,IF(AND(AE183&gt;50,AE183&lt;76),1,2))</f>
        <v>2</v>
      </c>
      <c r="AH183" s="51">
        <f t="shared" si="430"/>
        <v>0</v>
      </c>
      <c r="AI183" s="59">
        <f t="shared" ref="AI183:AJ183" si="431">IF(AG183&lt;N183,N183-AG183,N183)</f>
        <v>1</v>
      </c>
      <c r="AJ183" s="56">
        <f t="shared" si="431"/>
        <v>3</v>
      </c>
      <c r="AK183" s="51">
        <f t="shared" ref="AK183:AK185" si="432">VALUE(CONCATENATE(AI118:AI183,AJ183))</f>
        <v>13</v>
      </c>
      <c r="AL183" s="76" t="s">
        <v>1338</v>
      </c>
      <c r="AM183" s="76" t="s">
        <v>1338</v>
      </c>
      <c r="AN183" s="50" t="s">
        <v>1338</v>
      </c>
      <c r="AO183" s="51" t="s">
        <v>1338</v>
      </c>
      <c r="AP183" s="53" t="s">
        <v>1036</v>
      </c>
      <c r="AQ183" s="61" t="s">
        <v>136</v>
      </c>
      <c r="AR183" s="61" t="s">
        <v>127</v>
      </c>
      <c r="AS183" s="53" t="s">
        <v>1037</v>
      </c>
      <c r="AT183" s="67">
        <v>42478</v>
      </c>
      <c r="AU183" s="79" t="s">
        <v>1038</v>
      </c>
      <c r="AV183" s="80">
        <v>0.33</v>
      </c>
      <c r="AW183" s="120">
        <v>42501</v>
      </c>
      <c r="AX183" s="217" t="s">
        <v>1339</v>
      </c>
      <c r="AY183" s="65"/>
      <c r="AZ183" s="65"/>
      <c r="BA183" s="65"/>
      <c r="BB183" s="65"/>
      <c r="BC183" s="65"/>
      <c r="BD183" s="65"/>
      <c r="BE183" s="65"/>
      <c r="BF183" s="65"/>
      <c r="BG183" s="65"/>
      <c r="BH183" s="65"/>
      <c r="BI183" s="66"/>
      <c r="BJ183" s="66"/>
      <c r="BK183" s="66"/>
      <c r="BL183" s="66"/>
      <c r="BM183" s="66"/>
      <c r="BN183" s="66"/>
      <c r="BO183" s="66"/>
      <c r="BP183" s="66"/>
      <c r="BQ183" s="66"/>
      <c r="BR183" s="66"/>
      <c r="BS183" s="66"/>
      <c r="BT183" s="66"/>
      <c r="BU183" s="66"/>
    </row>
    <row r="184" spans="1:73" ht="162">
      <c r="A184" s="50">
        <v>57</v>
      </c>
      <c r="B184" s="51" t="s">
        <v>60</v>
      </c>
      <c r="C184" s="168" t="s">
        <v>61</v>
      </c>
      <c r="D184" s="51" t="s">
        <v>29</v>
      </c>
      <c r="E184" s="52" t="s">
        <v>30</v>
      </c>
      <c r="F184" s="94" t="s">
        <v>1039</v>
      </c>
      <c r="G184" s="119" t="s">
        <v>1040</v>
      </c>
      <c r="H184" s="94" t="s">
        <v>1041</v>
      </c>
      <c r="I184" s="94" t="s">
        <v>1042</v>
      </c>
      <c r="J184" s="51" t="s">
        <v>44</v>
      </c>
      <c r="K184" s="53" t="s">
        <v>1034</v>
      </c>
      <c r="L184" s="50" t="s">
        <v>27</v>
      </c>
      <c r="M184" s="50" t="s">
        <v>35</v>
      </c>
      <c r="N184" s="54">
        <f>VLOOKUP(L184,'MATRIZ CALIFICACIÓN'!$B$10:$C$24,2,FALSE)</f>
        <v>2</v>
      </c>
      <c r="O184" s="55">
        <f>HLOOKUP(M184,'MATRIZ CALIFICACIÓN'!$D$8:$H$9,2,FALSE)</f>
        <v>3</v>
      </c>
      <c r="P184" s="50">
        <f t="shared" si="0"/>
        <v>23</v>
      </c>
      <c r="Q184" s="50" t="str">
        <f>VLOOKUP(P184,'MATRIZ CALIFICACIÓN'!$D$58:$E$82,2,FALSE)</f>
        <v>MODERADA</v>
      </c>
      <c r="R184" s="56" t="str">
        <f>VLOOKUP(Q184,'MATRIZ CALIFICACIÓN'!$G$59:$I$62,2,FALSE)</f>
        <v>* Asumir el riesgo
* Reducir el riesgo</v>
      </c>
      <c r="S184" s="51" t="s">
        <v>5</v>
      </c>
      <c r="T184" s="51">
        <f t="shared" si="363"/>
        <v>20</v>
      </c>
      <c r="U184" s="53" t="s">
        <v>1043</v>
      </c>
      <c r="V184" s="53" t="s">
        <v>5</v>
      </c>
      <c r="W184" s="53">
        <f t="shared" si="110"/>
        <v>20</v>
      </c>
      <c r="X184" s="53" t="s">
        <v>5</v>
      </c>
      <c r="Y184" s="53">
        <f t="shared" si="111"/>
        <v>20</v>
      </c>
      <c r="Z184" s="53" t="s">
        <v>5</v>
      </c>
      <c r="AA184" s="53">
        <f t="shared" si="112"/>
        <v>40</v>
      </c>
      <c r="AB184" s="53" t="s">
        <v>11</v>
      </c>
      <c r="AC184" s="57">
        <f t="shared" si="5"/>
        <v>100</v>
      </c>
      <c r="AD184" s="58">
        <f t="shared" si="6"/>
        <v>0</v>
      </c>
      <c r="AE184" s="51">
        <f t="shared" ref="AE184:AF184" si="433">IF(SUM(AC184),AVERAGEIF(AC184,"&gt;0",AC184),1)</f>
        <v>100</v>
      </c>
      <c r="AF184" s="51">
        <f t="shared" si="433"/>
        <v>1</v>
      </c>
      <c r="AG184" s="51">
        <f t="shared" ref="AG184:AH184" si="434">IF(AND(AE184&gt;=0,AE184&lt;=50),0,IF(AND(AE184&gt;50,AE184&lt;76),1,2))</f>
        <v>2</v>
      </c>
      <c r="AH184" s="51">
        <f t="shared" si="434"/>
        <v>0</v>
      </c>
      <c r="AI184" s="59">
        <f t="shared" ref="AI184:AJ184" si="435">IF(AG184&lt;N184,N184-AG184,N184)</f>
        <v>2</v>
      </c>
      <c r="AJ184" s="56">
        <f t="shared" si="435"/>
        <v>3</v>
      </c>
      <c r="AK184" s="51">
        <f t="shared" si="432"/>
        <v>23</v>
      </c>
      <c r="AL184" s="76" t="s">
        <v>1338</v>
      </c>
      <c r="AM184" s="76" t="s">
        <v>1338</v>
      </c>
      <c r="AN184" s="50" t="s">
        <v>1338</v>
      </c>
      <c r="AO184" s="51" t="s">
        <v>1338</v>
      </c>
      <c r="AP184" s="53" t="s">
        <v>1044</v>
      </c>
      <c r="AQ184" s="61" t="s">
        <v>136</v>
      </c>
      <c r="AR184" s="61" t="s">
        <v>127</v>
      </c>
      <c r="AS184" s="53" t="s">
        <v>1037</v>
      </c>
      <c r="AT184" s="53"/>
      <c r="AU184" s="79" t="s">
        <v>1045</v>
      </c>
      <c r="AV184" s="80">
        <v>0.1</v>
      </c>
      <c r="AW184" s="120">
        <v>42501</v>
      </c>
      <c r="AX184" s="217" t="s">
        <v>1339</v>
      </c>
      <c r="AY184" s="65"/>
      <c r="AZ184" s="65"/>
      <c r="BA184" s="65"/>
      <c r="BB184" s="65"/>
      <c r="BC184" s="65"/>
      <c r="BD184" s="65"/>
      <c r="BE184" s="65"/>
      <c r="BF184" s="65"/>
      <c r="BG184" s="65"/>
      <c r="BH184" s="65"/>
      <c r="BI184" s="66"/>
      <c r="BJ184" s="66"/>
      <c r="BK184" s="66"/>
      <c r="BL184" s="66"/>
      <c r="BM184" s="66"/>
      <c r="BN184" s="66"/>
      <c r="BO184" s="66"/>
      <c r="BP184" s="66"/>
      <c r="BQ184" s="66"/>
      <c r="BR184" s="66"/>
      <c r="BS184" s="66"/>
      <c r="BT184" s="66"/>
      <c r="BU184" s="66"/>
    </row>
    <row r="185" spans="1:73" ht="162">
      <c r="A185" s="50">
        <v>58</v>
      </c>
      <c r="B185" s="51" t="s">
        <v>60</v>
      </c>
      <c r="C185" s="168" t="s">
        <v>61</v>
      </c>
      <c r="D185" s="51" t="s">
        <v>29</v>
      </c>
      <c r="E185" s="52" t="s">
        <v>23</v>
      </c>
      <c r="F185" s="94" t="s">
        <v>1046</v>
      </c>
      <c r="G185" s="119" t="s">
        <v>1047</v>
      </c>
      <c r="H185" s="119" t="s">
        <v>1048</v>
      </c>
      <c r="I185" s="94" t="s">
        <v>1049</v>
      </c>
      <c r="J185" s="51" t="s">
        <v>44</v>
      </c>
      <c r="K185" s="53" t="s">
        <v>1034</v>
      </c>
      <c r="L185" s="50" t="s">
        <v>27</v>
      </c>
      <c r="M185" s="50" t="s">
        <v>35</v>
      </c>
      <c r="N185" s="54">
        <f>VLOOKUP(L185,'MATRIZ CALIFICACIÓN'!$B$10:$C$24,2,FALSE)</f>
        <v>2</v>
      </c>
      <c r="O185" s="55">
        <f>HLOOKUP(M185,'MATRIZ CALIFICACIÓN'!$D$8:$H$9,2,FALSE)</f>
        <v>3</v>
      </c>
      <c r="P185" s="50">
        <f t="shared" si="0"/>
        <v>23</v>
      </c>
      <c r="Q185" s="50" t="str">
        <f>VLOOKUP(P185,'MATRIZ CALIFICACIÓN'!$D$58:$E$82,2,FALSE)</f>
        <v>MODERADA</v>
      </c>
      <c r="R185" s="56" t="str">
        <f>VLOOKUP(Q185,'MATRIZ CALIFICACIÓN'!$G$59:$I$62,2,FALSE)</f>
        <v>* Asumir el riesgo
* Reducir el riesgo</v>
      </c>
      <c r="S185" s="51" t="s">
        <v>5</v>
      </c>
      <c r="T185" s="51">
        <f t="shared" si="363"/>
        <v>20</v>
      </c>
      <c r="U185" s="111" t="s">
        <v>1050</v>
      </c>
      <c r="V185" s="53" t="s">
        <v>5</v>
      </c>
      <c r="W185" s="53">
        <f t="shared" si="110"/>
        <v>20</v>
      </c>
      <c r="X185" s="53" t="s">
        <v>1051</v>
      </c>
      <c r="Y185" s="53">
        <f t="shared" si="111"/>
        <v>20</v>
      </c>
      <c r="Z185" s="53" t="s">
        <v>5</v>
      </c>
      <c r="AA185" s="53">
        <f t="shared" si="112"/>
        <v>40</v>
      </c>
      <c r="AB185" s="53" t="s">
        <v>11</v>
      </c>
      <c r="AC185" s="57">
        <f t="shared" si="5"/>
        <v>100</v>
      </c>
      <c r="AD185" s="58">
        <f t="shared" si="6"/>
        <v>0</v>
      </c>
      <c r="AE185" s="51">
        <f t="shared" ref="AE185:AF185" si="436">IF(SUM(AC185),AVERAGEIF(AC185,"&gt;0",AC185),1)</f>
        <v>100</v>
      </c>
      <c r="AF185" s="51">
        <f t="shared" si="436"/>
        <v>1</v>
      </c>
      <c r="AG185" s="51">
        <f t="shared" ref="AG185:AH185" si="437">IF(AND(AE185&gt;=0,AE185&lt;=50),0,IF(AND(AE185&gt;50,AE185&lt;76),1,2))</f>
        <v>2</v>
      </c>
      <c r="AH185" s="51">
        <f t="shared" si="437"/>
        <v>0</v>
      </c>
      <c r="AI185" s="59">
        <f t="shared" ref="AI185:AJ185" si="438">IF(AG185&lt;N185,N185-AG185,N185)</f>
        <v>2</v>
      </c>
      <c r="AJ185" s="56">
        <f t="shared" si="438"/>
        <v>3</v>
      </c>
      <c r="AK185" s="51">
        <f t="shared" si="432"/>
        <v>23</v>
      </c>
      <c r="AL185" s="76" t="s">
        <v>1338</v>
      </c>
      <c r="AM185" s="76" t="s">
        <v>1338</v>
      </c>
      <c r="AN185" s="50" t="s">
        <v>1338</v>
      </c>
      <c r="AO185" s="51" t="s">
        <v>1338</v>
      </c>
      <c r="AP185" s="53" t="s">
        <v>1052</v>
      </c>
      <c r="AQ185" s="61" t="s">
        <v>136</v>
      </c>
      <c r="AR185" s="61" t="s">
        <v>127</v>
      </c>
      <c r="AS185" s="53" t="s">
        <v>1037</v>
      </c>
      <c r="AT185" s="53"/>
      <c r="AU185" s="79" t="s">
        <v>1053</v>
      </c>
      <c r="AV185" s="80">
        <v>0.33</v>
      </c>
      <c r="AW185" s="120">
        <v>42501</v>
      </c>
      <c r="AX185" s="217" t="s">
        <v>1339</v>
      </c>
      <c r="AY185" s="65"/>
      <c r="AZ185" s="65"/>
      <c r="BA185" s="65"/>
      <c r="BB185" s="65"/>
      <c r="BC185" s="65"/>
      <c r="BD185" s="65"/>
      <c r="BE185" s="65"/>
      <c r="BF185" s="65"/>
      <c r="BG185" s="65"/>
      <c r="BH185" s="65"/>
      <c r="BI185" s="66"/>
      <c r="BJ185" s="66"/>
      <c r="BK185" s="66"/>
      <c r="BL185" s="66"/>
      <c r="BM185" s="66"/>
      <c r="BN185" s="66"/>
      <c r="BO185" s="66"/>
      <c r="BP185" s="66"/>
      <c r="BQ185" s="66"/>
      <c r="BR185" s="66"/>
      <c r="BS185" s="66"/>
      <c r="BT185" s="66"/>
      <c r="BU185" s="66"/>
    </row>
    <row r="186" spans="1:73" ht="275.25" customHeight="1">
      <c r="A186" s="50">
        <v>59</v>
      </c>
      <c r="B186" s="51" t="s">
        <v>32</v>
      </c>
      <c r="C186" s="51" t="s">
        <v>19</v>
      </c>
      <c r="D186" s="51" t="s">
        <v>15</v>
      </c>
      <c r="E186" s="52" t="s">
        <v>30</v>
      </c>
      <c r="F186" s="51" t="s">
        <v>1054</v>
      </c>
      <c r="G186" s="118" t="s">
        <v>1055</v>
      </c>
      <c r="H186" s="51" t="s">
        <v>1056</v>
      </c>
      <c r="I186" s="51" t="s">
        <v>1057</v>
      </c>
      <c r="J186" s="51" t="s">
        <v>17</v>
      </c>
      <c r="K186" s="53" t="s">
        <v>1058</v>
      </c>
      <c r="L186" s="50" t="s">
        <v>47</v>
      </c>
      <c r="M186" s="50" t="s">
        <v>48</v>
      </c>
      <c r="N186" s="54">
        <f>VLOOKUP(L186,'MATRIZ CALIFICACIÓN'!$B$10:$C$24,2,FALSE)</f>
        <v>5</v>
      </c>
      <c r="O186" s="55">
        <f>HLOOKUP(M186,'MATRIZ CALIFICACIÓN'!$D$8:$H$9,2,FALSE)</f>
        <v>5</v>
      </c>
      <c r="P186" s="50">
        <f t="shared" si="0"/>
        <v>55</v>
      </c>
      <c r="Q186" s="50" t="str">
        <f>VLOOKUP(P186,'MATRIZ CALIFICACIÓN'!$D$58:$E$82,2,FALSE)</f>
        <v>EXTREMA</v>
      </c>
      <c r="R186" s="56" t="str">
        <f>VLOOKUP(Q186,'MATRIZ CALIFICACIÓN'!$G$59:$I$62,2,FALSE)</f>
        <v>* Reducir el riesgo
* Evitar el riesgo
* Compartir o transferir el riesgo</v>
      </c>
      <c r="S186" s="51" t="s">
        <v>5</v>
      </c>
      <c r="T186" s="51">
        <f t="shared" si="363"/>
        <v>20</v>
      </c>
      <c r="U186" s="53" t="s">
        <v>1059</v>
      </c>
      <c r="V186" s="53" t="s">
        <v>5</v>
      </c>
      <c r="W186" s="53">
        <f t="shared" si="110"/>
        <v>20</v>
      </c>
      <c r="X186" s="53" t="s">
        <v>5</v>
      </c>
      <c r="Y186" s="53">
        <f t="shared" si="111"/>
        <v>20</v>
      </c>
      <c r="Z186" s="53" t="s">
        <v>14</v>
      </c>
      <c r="AA186" s="53">
        <f t="shared" si="112"/>
        <v>0</v>
      </c>
      <c r="AB186" s="53" t="s">
        <v>11</v>
      </c>
      <c r="AC186" s="57">
        <f t="shared" si="5"/>
        <v>60</v>
      </c>
      <c r="AD186" s="58">
        <f t="shared" si="6"/>
        <v>0</v>
      </c>
      <c r="AE186" s="51">
        <f t="shared" ref="AE186:AF186" si="439">IF(SUM(AC186),AVERAGEIF(AC186,"&gt;0",AC186),1)</f>
        <v>60</v>
      </c>
      <c r="AF186" s="51">
        <f t="shared" si="439"/>
        <v>1</v>
      </c>
      <c r="AG186" s="51">
        <f t="shared" ref="AG186:AH186" si="440">IF(AND(AE186&gt;=0,AE186&lt;=50),0,IF(AND(AE186&gt;50,AE186&lt;76),1,2))</f>
        <v>1</v>
      </c>
      <c r="AH186" s="51">
        <f t="shared" si="440"/>
        <v>0</v>
      </c>
      <c r="AI186" s="59">
        <f t="shared" ref="AI186:AJ186" si="441">IF(AG186&lt;N186,N186-AG186,N186)</f>
        <v>4</v>
      </c>
      <c r="AJ186" s="56">
        <f t="shared" si="441"/>
        <v>5</v>
      </c>
      <c r="AK186" s="51">
        <f t="shared" ref="AK186:AK187" si="442">VALUE(CONCATENATE(AI95:AI186,AJ186))</f>
        <v>45</v>
      </c>
      <c r="AL186" s="76" t="s">
        <v>1338</v>
      </c>
      <c r="AM186" s="76" t="s">
        <v>1338</v>
      </c>
      <c r="AN186" s="50" t="s">
        <v>1338</v>
      </c>
      <c r="AO186" s="51" t="s">
        <v>1338</v>
      </c>
      <c r="AP186" s="53" t="s">
        <v>1060</v>
      </c>
      <c r="AQ186" s="61" t="s">
        <v>136</v>
      </c>
      <c r="AR186" s="61" t="s">
        <v>127</v>
      </c>
      <c r="AS186" s="53" t="s">
        <v>1061</v>
      </c>
      <c r="AT186" s="67">
        <v>42481</v>
      </c>
      <c r="AU186" s="79" t="s">
        <v>1062</v>
      </c>
      <c r="AV186" s="80">
        <v>0.8</v>
      </c>
      <c r="AW186" s="120">
        <v>42501</v>
      </c>
      <c r="AX186" s="217" t="s">
        <v>1339</v>
      </c>
      <c r="AY186" s="65"/>
      <c r="AZ186" s="65"/>
      <c r="BA186" s="65"/>
      <c r="BB186" s="65"/>
      <c r="BC186" s="65"/>
      <c r="BD186" s="65"/>
      <c r="BE186" s="65"/>
      <c r="BF186" s="65"/>
      <c r="BG186" s="65"/>
      <c r="BH186" s="65"/>
      <c r="BI186" s="66"/>
      <c r="BJ186" s="66"/>
      <c r="BK186" s="66"/>
      <c r="BL186" s="66"/>
      <c r="BM186" s="66"/>
      <c r="BN186" s="66"/>
      <c r="BO186" s="66"/>
      <c r="BP186" s="66"/>
      <c r="BQ186" s="66"/>
      <c r="BR186" s="66"/>
      <c r="BS186" s="66"/>
      <c r="BT186" s="66"/>
      <c r="BU186" s="66"/>
    </row>
    <row r="187" spans="1:73" ht="132.75" customHeight="1">
      <c r="A187" s="50">
        <v>60</v>
      </c>
      <c r="B187" s="51" t="s">
        <v>25</v>
      </c>
      <c r="C187" s="51" t="s">
        <v>26</v>
      </c>
      <c r="D187" s="51" t="s">
        <v>36</v>
      </c>
      <c r="E187" s="52" t="s">
        <v>30</v>
      </c>
      <c r="F187" s="51" t="s">
        <v>1063</v>
      </c>
      <c r="G187" s="118" t="s">
        <v>1064</v>
      </c>
      <c r="H187" s="51" t="s">
        <v>1065</v>
      </c>
      <c r="I187" s="51" t="s">
        <v>1066</v>
      </c>
      <c r="J187" s="51" t="s">
        <v>8</v>
      </c>
      <c r="K187" s="53" t="s">
        <v>1067</v>
      </c>
      <c r="L187" s="50" t="s">
        <v>34</v>
      </c>
      <c r="M187" s="50" t="s">
        <v>35</v>
      </c>
      <c r="N187" s="54">
        <f>VLOOKUP(L187,'MATRIZ CALIFICACIÓN'!$B$10:$C$24,2,FALSE)</f>
        <v>3</v>
      </c>
      <c r="O187" s="55">
        <f>HLOOKUP(M187,'MATRIZ CALIFICACIÓN'!$D$8:$H$9,2,FALSE)</f>
        <v>3</v>
      </c>
      <c r="P187" s="50">
        <f t="shared" si="0"/>
        <v>33</v>
      </c>
      <c r="Q187" s="55" t="str">
        <f>VLOOKUP(P187,'MATRIZ CALIFICACIÓN'!$D$58:$E$82,2,FALSE)</f>
        <v>ALTA</v>
      </c>
      <c r="R187" s="56" t="str">
        <f>VLOOKUP(Q187,'MATRIZ CALIFICACIÓN'!$G$59:$I$62,2,FALSE)</f>
        <v>* Reducir el riesgo
* Evitar el riesgo
* Compartir o transferir el riesgo</v>
      </c>
      <c r="S187" s="51" t="s">
        <v>5</v>
      </c>
      <c r="T187" s="51">
        <f t="shared" si="363"/>
        <v>20</v>
      </c>
      <c r="U187" s="53" t="s">
        <v>1068</v>
      </c>
      <c r="V187" s="53" t="s">
        <v>5</v>
      </c>
      <c r="W187" s="53">
        <f t="shared" si="110"/>
        <v>20</v>
      </c>
      <c r="X187" s="53" t="s">
        <v>5</v>
      </c>
      <c r="Y187" s="53">
        <f t="shared" si="111"/>
        <v>20</v>
      </c>
      <c r="Z187" s="53" t="s">
        <v>5</v>
      </c>
      <c r="AA187" s="53">
        <f t="shared" si="112"/>
        <v>40</v>
      </c>
      <c r="AB187" s="53" t="s">
        <v>11</v>
      </c>
      <c r="AC187" s="57">
        <f t="shared" si="5"/>
        <v>100</v>
      </c>
      <c r="AD187" s="58">
        <f t="shared" si="6"/>
        <v>0</v>
      </c>
      <c r="AE187" s="51">
        <f t="shared" ref="AE187:AF187" si="443">IF(SUM(AC187),AVERAGEIF(AC187,"&gt;0",AC187),1)</f>
        <v>100</v>
      </c>
      <c r="AF187" s="51">
        <f t="shared" si="443"/>
        <v>1</v>
      </c>
      <c r="AG187" s="51">
        <f t="shared" ref="AG187:AH187" si="444">IF(AND(AE187&gt;=0,AE187&lt;=50),0,IF(AND(AE187&gt;50,AE187&lt;76),1,2))</f>
        <v>2</v>
      </c>
      <c r="AH187" s="51">
        <f t="shared" si="444"/>
        <v>0</v>
      </c>
      <c r="AI187" s="59">
        <f t="shared" ref="AI187:AJ187" si="445">IF(AG187&lt;N187,N187-AG187,N187)</f>
        <v>1</v>
      </c>
      <c r="AJ187" s="56">
        <f t="shared" si="445"/>
        <v>3</v>
      </c>
      <c r="AK187" s="51">
        <f t="shared" si="442"/>
        <v>13</v>
      </c>
      <c r="AL187" s="76" t="s">
        <v>1338</v>
      </c>
      <c r="AM187" s="76" t="s">
        <v>1338</v>
      </c>
      <c r="AN187" s="50" t="s">
        <v>1338</v>
      </c>
      <c r="AO187" s="51" t="s">
        <v>1338</v>
      </c>
      <c r="AP187" s="53" t="s">
        <v>1069</v>
      </c>
      <c r="AQ187" s="61" t="s">
        <v>136</v>
      </c>
      <c r="AR187" s="61" t="s">
        <v>127</v>
      </c>
      <c r="AS187" s="53" t="s">
        <v>1070</v>
      </c>
      <c r="AT187" s="67">
        <v>42482</v>
      </c>
      <c r="AU187" s="68" t="s">
        <v>1071</v>
      </c>
      <c r="AV187" s="80">
        <v>0.5</v>
      </c>
      <c r="AW187" s="120">
        <v>42501</v>
      </c>
      <c r="AX187" s="217" t="s">
        <v>1339</v>
      </c>
      <c r="AY187" s="65"/>
      <c r="AZ187" s="65"/>
      <c r="BA187" s="65"/>
      <c r="BB187" s="65"/>
      <c r="BC187" s="65"/>
      <c r="BD187" s="65"/>
      <c r="BE187" s="65"/>
      <c r="BF187" s="65"/>
      <c r="BG187" s="65"/>
      <c r="BH187" s="65"/>
      <c r="BI187" s="66"/>
      <c r="BJ187" s="66"/>
      <c r="BK187" s="66"/>
      <c r="BL187" s="66"/>
      <c r="BM187" s="66"/>
      <c r="BN187" s="66"/>
      <c r="BO187" s="66"/>
      <c r="BP187" s="66"/>
      <c r="BQ187" s="66"/>
      <c r="BR187" s="66"/>
      <c r="BS187" s="66"/>
      <c r="BT187" s="66"/>
      <c r="BU187" s="66"/>
    </row>
    <row r="188" spans="1:73" ht="132.75" customHeight="1">
      <c r="A188" s="50">
        <v>61</v>
      </c>
      <c r="B188" s="51" t="s">
        <v>9</v>
      </c>
      <c r="C188" s="51" t="s">
        <v>10</v>
      </c>
      <c r="D188" s="51" t="s">
        <v>15</v>
      </c>
      <c r="E188" s="52" t="s">
        <v>30</v>
      </c>
      <c r="F188" s="51" t="s">
        <v>1072</v>
      </c>
      <c r="G188" s="51" t="s">
        <v>1073</v>
      </c>
      <c r="H188" s="51" t="s">
        <v>1074</v>
      </c>
      <c r="I188" s="51" t="s">
        <v>1075</v>
      </c>
      <c r="J188" s="51" t="s">
        <v>24</v>
      </c>
      <c r="K188" s="53" t="s">
        <v>1076</v>
      </c>
      <c r="L188" s="50" t="s">
        <v>47</v>
      </c>
      <c r="M188" s="50" t="s">
        <v>48</v>
      </c>
      <c r="N188" s="54">
        <f>VLOOKUP(L188,'MATRIZ CALIFICACIÓN'!$B$10:$C$24,2,FALSE)</f>
        <v>5</v>
      </c>
      <c r="O188" s="55">
        <f>HLOOKUP(M188,'MATRIZ CALIFICACIÓN'!$D$8:$H$9,2,FALSE)</f>
        <v>5</v>
      </c>
      <c r="P188" s="50">
        <f t="shared" si="0"/>
        <v>55</v>
      </c>
      <c r="Q188" s="50" t="str">
        <f>VLOOKUP(P188,'MATRIZ CALIFICACIÓN'!$D$58:$E$82,2,FALSE)</f>
        <v>EXTREMA</v>
      </c>
      <c r="R188" s="56" t="str">
        <f>VLOOKUP(Q188,'MATRIZ CALIFICACIÓN'!$G$59:$I$62,2,FALSE)</f>
        <v>* Reducir el riesgo
* Evitar el riesgo
* Compartir o transferir el riesgo</v>
      </c>
      <c r="S188" s="51" t="s">
        <v>5</v>
      </c>
      <c r="T188" s="51">
        <f t="shared" si="363"/>
        <v>20</v>
      </c>
      <c r="U188" s="53" t="s">
        <v>1077</v>
      </c>
      <c r="V188" s="53" t="s">
        <v>5</v>
      </c>
      <c r="W188" s="53">
        <f t="shared" si="110"/>
        <v>20</v>
      </c>
      <c r="X188" s="53" t="s">
        <v>5</v>
      </c>
      <c r="Y188" s="53">
        <f t="shared" si="111"/>
        <v>20</v>
      </c>
      <c r="Z188" s="53" t="s">
        <v>14</v>
      </c>
      <c r="AA188" s="53">
        <f t="shared" si="112"/>
        <v>0</v>
      </c>
      <c r="AB188" s="53" t="s">
        <v>11</v>
      </c>
      <c r="AC188" s="57">
        <f t="shared" si="5"/>
        <v>60</v>
      </c>
      <c r="AD188" s="58">
        <f t="shared" si="6"/>
        <v>0</v>
      </c>
      <c r="AE188" s="51">
        <f t="shared" ref="AE188:AF188" si="446">IF(SUM(AC188),AVERAGEIF(AC188,"&gt;0",AC188),1)</f>
        <v>60</v>
      </c>
      <c r="AF188" s="51">
        <f t="shared" si="446"/>
        <v>1</v>
      </c>
      <c r="AG188" s="51">
        <f t="shared" ref="AG188:AH188" si="447">IF(AND(AE188&gt;=0,AE188&lt;=50),0,IF(AND(AE188&gt;50,AE188&lt;76),1,2))</f>
        <v>1</v>
      </c>
      <c r="AH188" s="51">
        <f t="shared" si="447"/>
        <v>0</v>
      </c>
      <c r="AI188" s="59">
        <f t="shared" ref="AI188:AJ188" si="448">IF(AG188&lt;N188,N188-AG188,N188)</f>
        <v>4</v>
      </c>
      <c r="AJ188" s="56">
        <f t="shared" si="448"/>
        <v>5</v>
      </c>
      <c r="AK188" s="51">
        <f>VALUE(CONCATENATE(AI95:AI188,AJ188))</f>
        <v>45</v>
      </c>
      <c r="AL188" s="76" t="s">
        <v>1338</v>
      </c>
      <c r="AM188" s="76" t="s">
        <v>1338</v>
      </c>
      <c r="AN188" s="50" t="s">
        <v>1338</v>
      </c>
      <c r="AO188" s="51" t="s">
        <v>1338</v>
      </c>
      <c r="AP188" s="53" t="s">
        <v>1078</v>
      </c>
      <c r="AQ188" s="61" t="s">
        <v>136</v>
      </c>
      <c r="AR188" s="61" t="s">
        <v>127</v>
      </c>
      <c r="AS188" s="53" t="s">
        <v>1076</v>
      </c>
      <c r="AT188" s="67">
        <v>42481</v>
      </c>
      <c r="AU188" s="68" t="s">
        <v>1079</v>
      </c>
      <c r="AV188" s="80">
        <v>0.25</v>
      </c>
      <c r="AW188" s="120">
        <v>42501</v>
      </c>
      <c r="AX188" s="217" t="s">
        <v>1339</v>
      </c>
      <c r="AY188" s="65"/>
      <c r="AZ188" s="65"/>
      <c r="BA188" s="65"/>
      <c r="BB188" s="65"/>
      <c r="BC188" s="65"/>
      <c r="BD188" s="65"/>
      <c r="BE188" s="65"/>
      <c r="BF188" s="65"/>
      <c r="BG188" s="65"/>
      <c r="BH188" s="65"/>
      <c r="BI188" s="66"/>
      <c r="BJ188" s="66"/>
      <c r="BK188" s="66"/>
      <c r="BL188" s="66"/>
      <c r="BM188" s="66"/>
      <c r="BN188" s="66"/>
      <c r="BO188" s="66"/>
      <c r="BP188" s="66"/>
      <c r="BQ188" s="66"/>
      <c r="BR188" s="66"/>
      <c r="BS188" s="66"/>
      <c r="BT188" s="66"/>
      <c r="BU188" s="66"/>
    </row>
    <row r="189" spans="1:73" ht="391.5">
      <c r="A189" s="50">
        <v>62</v>
      </c>
      <c r="B189" s="73" t="s">
        <v>39</v>
      </c>
      <c r="C189" s="73" t="s">
        <v>542</v>
      </c>
      <c r="D189" s="51" t="s">
        <v>22</v>
      </c>
      <c r="E189" s="52" t="s">
        <v>30</v>
      </c>
      <c r="F189" s="73" t="s">
        <v>1080</v>
      </c>
      <c r="G189" s="73" t="s">
        <v>1081</v>
      </c>
      <c r="H189" s="51" t="s">
        <v>1082</v>
      </c>
      <c r="I189" s="73" t="s">
        <v>1083</v>
      </c>
      <c r="J189" s="73" t="s">
        <v>143</v>
      </c>
      <c r="K189" s="169" t="s">
        <v>1084</v>
      </c>
      <c r="L189" s="50" t="s">
        <v>27</v>
      </c>
      <c r="M189" s="50" t="s">
        <v>35</v>
      </c>
      <c r="N189" s="54">
        <f>VLOOKUP(L189,'MATRIZ CALIFICACIÓN'!$B$10:$C$24,2,FALSE)</f>
        <v>2</v>
      </c>
      <c r="O189" s="55">
        <f>HLOOKUP(M189,'MATRIZ CALIFICACIÓN'!$D$8:$H$9,2,FALSE)</f>
        <v>3</v>
      </c>
      <c r="P189" s="50">
        <f t="shared" si="0"/>
        <v>23</v>
      </c>
      <c r="Q189" s="50" t="str">
        <f>VLOOKUP(P189,'MATRIZ CALIFICACIÓN'!$D$58:$E$82,2,FALSE)</f>
        <v>MODERADA</v>
      </c>
      <c r="R189" s="56" t="str">
        <f>VLOOKUP(Q189,'MATRIZ CALIFICACIÓN'!$G$59:$I$62,2,FALSE)</f>
        <v>* Asumir el riesgo
* Reducir el riesgo</v>
      </c>
      <c r="S189" s="51" t="s">
        <v>5</v>
      </c>
      <c r="T189" s="51">
        <f t="shared" si="363"/>
        <v>20</v>
      </c>
      <c r="U189" s="73" t="s">
        <v>1085</v>
      </c>
      <c r="V189" s="53" t="s">
        <v>5</v>
      </c>
      <c r="W189" s="53">
        <f t="shared" si="110"/>
        <v>20</v>
      </c>
      <c r="X189" s="53" t="s">
        <v>5</v>
      </c>
      <c r="Y189" s="53">
        <f t="shared" si="111"/>
        <v>20</v>
      </c>
      <c r="Z189" s="53" t="s">
        <v>5</v>
      </c>
      <c r="AA189" s="53">
        <f t="shared" si="112"/>
        <v>40</v>
      </c>
      <c r="AB189" s="53" t="s">
        <v>11</v>
      </c>
      <c r="AC189" s="57">
        <f t="shared" si="5"/>
        <v>100</v>
      </c>
      <c r="AD189" s="58">
        <f t="shared" si="6"/>
        <v>0</v>
      </c>
      <c r="AE189" s="51">
        <f t="shared" ref="AE189:AF189" si="449">IF(SUM(AC189),AVERAGEIF(AC189,"&gt;0",AC189),1)</f>
        <v>100</v>
      </c>
      <c r="AF189" s="51">
        <f t="shared" si="449"/>
        <v>1</v>
      </c>
      <c r="AG189" s="51">
        <f t="shared" ref="AG189:AH189" si="450">IF(AND(AE189&gt;=0,AE189&lt;=50),0,IF(AND(AE189&gt;50,AE189&lt;76),1,2))</f>
        <v>2</v>
      </c>
      <c r="AH189" s="51">
        <f t="shared" si="450"/>
        <v>0</v>
      </c>
      <c r="AI189" s="59">
        <f t="shared" ref="AI189:AJ189" si="451">IF(AG189&lt;N189,N189-AG189,N189)</f>
        <v>2</v>
      </c>
      <c r="AJ189" s="56">
        <f t="shared" si="451"/>
        <v>3</v>
      </c>
      <c r="AK189" s="51">
        <f t="shared" ref="AK189:AK190" si="452">VALUE(CONCATENATE(AI83:AI189,AJ189))</f>
        <v>23</v>
      </c>
      <c r="AL189" s="76" t="s">
        <v>1338</v>
      </c>
      <c r="AM189" s="76" t="s">
        <v>1338</v>
      </c>
      <c r="AN189" s="50" t="s">
        <v>1338</v>
      </c>
      <c r="AO189" s="51" t="s">
        <v>1338</v>
      </c>
      <c r="AP189" s="94" t="s">
        <v>1086</v>
      </c>
      <c r="AQ189" s="61" t="s">
        <v>136</v>
      </c>
      <c r="AR189" s="61" t="s">
        <v>127</v>
      </c>
      <c r="AS189" s="53" t="s">
        <v>128</v>
      </c>
      <c r="AT189" s="67">
        <v>42479</v>
      </c>
      <c r="AU189" s="68" t="s">
        <v>1087</v>
      </c>
      <c r="AV189" s="80">
        <v>0.35</v>
      </c>
      <c r="AW189" s="120">
        <v>42501</v>
      </c>
      <c r="AX189" s="217" t="s">
        <v>1339</v>
      </c>
      <c r="AY189" s="65"/>
      <c r="AZ189" s="65"/>
      <c r="BA189" s="65"/>
      <c r="BB189" s="65"/>
      <c r="BC189" s="65"/>
      <c r="BD189" s="65"/>
      <c r="BE189" s="65"/>
      <c r="BF189" s="65"/>
      <c r="BG189" s="65"/>
      <c r="BH189" s="65"/>
      <c r="BI189" s="66"/>
      <c r="BJ189" s="66"/>
      <c r="BK189" s="66"/>
      <c r="BL189" s="66"/>
      <c r="BM189" s="66"/>
      <c r="BN189" s="66"/>
      <c r="BO189" s="66"/>
      <c r="BP189" s="66"/>
      <c r="BQ189" s="66"/>
      <c r="BR189" s="66"/>
      <c r="BS189" s="66"/>
      <c r="BT189" s="66"/>
      <c r="BU189" s="66"/>
    </row>
    <row r="190" spans="1:73" ht="183.75" customHeight="1">
      <c r="A190" s="169">
        <v>63</v>
      </c>
      <c r="B190" s="73" t="s">
        <v>39</v>
      </c>
      <c r="C190" s="73" t="s">
        <v>542</v>
      </c>
      <c r="D190" s="51" t="s">
        <v>22</v>
      </c>
      <c r="E190" s="52" t="s">
        <v>30</v>
      </c>
      <c r="F190" s="73" t="s">
        <v>1088</v>
      </c>
      <c r="G190" s="73" t="s">
        <v>1089</v>
      </c>
      <c r="H190" s="51" t="s">
        <v>1090</v>
      </c>
      <c r="I190" s="51" t="s">
        <v>1091</v>
      </c>
      <c r="J190" s="73" t="s">
        <v>236</v>
      </c>
      <c r="K190" s="169" t="s">
        <v>1084</v>
      </c>
      <c r="L190" s="50" t="s">
        <v>41</v>
      </c>
      <c r="M190" s="50" t="s">
        <v>35</v>
      </c>
      <c r="N190" s="54">
        <f>VLOOKUP(L190,'MATRIZ CALIFICACIÓN'!$B$10:$C$24,2,FALSE)</f>
        <v>4</v>
      </c>
      <c r="O190" s="55">
        <f>HLOOKUP(M190,'MATRIZ CALIFICACIÓN'!$D$8:$H$9,2,FALSE)</f>
        <v>3</v>
      </c>
      <c r="P190" s="50">
        <f t="shared" si="0"/>
        <v>43</v>
      </c>
      <c r="Q190" s="55" t="str">
        <f>VLOOKUP(P190,'MATRIZ CALIFICACIÓN'!$D$58:$E$82,2,FALSE)</f>
        <v>ALTA</v>
      </c>
      <c r="R190" s="56" t="str">
        <f>VLOOKUP(Q190,'MATRIZ CALIFICACIÓN'!$G$59:$I$62,2,FALSE)</f>
        <v>* Reducir el riesgo
* Evitar el riesgo
* Compartir o transferir el riesgo</v>
      </c>
      <c r="S190" s="51" t="s">
        <v>5</v>
      </c>
      <c r="T190" s="51">
        <f t="shared" si="363"/>
        <v>20</v>
      </c>
      <c r="U190" s="73" t="s">
        <v>1092</v>
      </c>
      <c r="V190" s="53" t="s">
        <v>5</v>
      </c>
      <c r="W190" s="53">
        <f t="shared" si="110"/>
        <v>20</v>
      </c>
      <c r="X190" s="53" t="s">
        <v>5</v>
      </c>
      <c r="Y190" s="53">
        <f t="shared" si="111"/>
        <v>20</v>
      </c>
      <c r="Z190" s="53" t="s">
        <v>5</v>
      </c>
      <c r="AA190" s="53">
        <f t="shared" si="112"/>
        <v>40</v>
      </c>
      <c r="AB190" s="53" t="s">
        <v>11</v>
      </c>
      <c r="AC190" s="57">
        <f t="shared" si="5"/>
        <v>100</v>
      </c>
      <c r="AD190" s="58">
        <f t="shared" si="6"/>
        <v>0</v>
      </c>
      <c r="AE190" s="51">
        <f t="shared" ref="AE190:AF190" si="453">IF(SUM(AC190),AVERAGEIF(AC190,"&gt;0",AC190),1)</f>
        <v>100</v>
      </c>
      <c r="AF190" s="51">
        <f t="shared" si="453"/>
        <v>1</v>
      </c>
      <c r="AG190" s="51">
        <f t="shared" ref="AG190:AH190" si="454">IF(AND(AE190&gt;=0,AE190&lt;=50),0,IF(AND(AE190&gt;50,AE190&lt;76),1,2))</f>
        <v>2</v>
      </c>
      <c r="AH190" s="51">
        <f t="shared" si="454"/>
        <v>0</v>
      </c>
      <c r="AI190" s="59">
        <f t="shared" ref="AI190:AJ190" si="455">IF(AG190&lt;N190,N190-AG190,N190)</f>
        <v>2</v>
      </c>
      <c r="AJ190" s="56">
        <f t="shared" si="455"/>
        <v>3</v>
      </c>
      <c r="AK190" s="51">
        <f t="shared" si="452"/>
        <v>23</v>
      </c>
      <c r="AL190" s="76" t="s">
        <v>1338</v>
      </c>
      <c r="AM190" s="76" t="s">
        <v>1338</v>
      </c>
      <c r="AN190" s="50" t="s">
        <v>1338</v>
      </c>
      <c r="AO190" s="51" t="s">
        <v>1338</v>
      </c>
      <c r="AP190" s="94" t="s">
        <v>1093</v>
      </c>
      <c r="AQ190" s="61" t="s">
        <v>136</v>
      </c>
      <c r="AR190" s="61" t="s">
        <v>127</v>
      </c>
      <c r="AS190" s="53" t="s">
        <v>128</v>
      </c>
      <c r="AT190" s="67">
        <v>42479</v>
      </c>
      <c r="AU190" s="68" t="s">
        <v>1094</v>
      </c>
      <c r="AV190" s="80">
        <v>0.3</v>
      </c>
      <c r="AW190" s="120">
        <v>42501</v>
      </c>
      <c r="AX190" s="217" t="s">
        <v>1339</v>
      </c>
      <c r="AY190" s="65"/>
      <c r="AZ190" s="65"/>
      <c r="BA190" s="65"/>
      <c r="BB190" s="65"/>
      <c r="BC190" s="65"/>
      <c r="BD190" s="65"/>
      <c r="BE190" s="65"/>
      <c r="BF190" s="65"/>
      <c r="BG190" s="65"/>
      <c r="BH190" s="65"/>
      <c r="BI190" s="66"/>
      <c r="BJ190" s="66"/>
      <c r="BK190" s="66"/>
      <c r="BL190" s="66"/>
      <c r="BM190" s="66"/>
      <c r="BN190" s="66"/>
      <c r="BO190" s="66"/>
      <c r="BP190" s="66"/>
      <c r="BQ190" s="66"/>
      <c r="BR190" s="66"/>
      <c r="BS190" s="66"/>
      <c r="BT190" s="66"/>
      <c r="BU190" s="66"/>
    </row>
    <row r="191" spans="1:73" ht="95.25" customHeight="1">
      <c r="A191" s="50">
        <v>64</v>
      </c>
      <c r="B191" s="73" t="s">
        <v>39</v>
      </c>
      <c r="C191" s="77" t="s">
        <v>542</v>
      </c>
      <c r="D191" s="51" t="s">
        <v>22</v>
      </c>
      <c r="E191" s="52" t="s">
        <v>30</v>
      </c>
      <c r="F191" s="77" t="s">
        <v>1095</v>
      </c>
      <c r="G191" s="73" t="s">
        <v>1096</v>
      </c>
      <c r="H191" s="51" t="s">
        <v>1097</v>
      </c>
      <c r="I191" s="71" t="s">
        <v>1098</v>
      </c>
      <c r="J191" s="73" t="s">
        <v>143</v>
      </c>
      <c r="K191" s="98" t="s">
        <v>422</v>
      </c>
      <c r="L191" s="50" t="s">
        <v>34</v>
      </c>
      <c r="M191" s="50" t="s">
        <v>35</v>
      </c>
      <c r="N191" s="54">
        <f>VLOOKUP(L191,'MATRIZ CALIFICACIÓN'!$B$10:$C$24,2,FALSE)</f>
        <v>3</v>
      </c>
      <c r="O191" s="55">
        <f>HLOOKUP(M191,'MATRIZ CALIFICACIÓN'!$D$8:$H$9,2,FALSE)</f>
        <v>3</v>
      </c>
      <c r="P191" s="50">
        <f t="shared" si="0"/>
        <v>33</v>
      </c>
      <c r="Q191" s="55" t="str">
        <f>VLOOKUP(P191,'MATRIZ CALIFICACIÓN'!$D$58:$E$82,2,FALSE)</f>
        <v>ALTA</v>
      </c>
      <c r="R191" s="56" t="str">
        <f>VLOOKUP(Q191,'MATRIZ CALIFICACIÓN'!$G$59:$I$62,2,FALSE)</f>
        <v>* Reducir el riesgo
* Evitar el riesgo
* Compartir o transferir el riesgo</v>
      </c>
      <c r="S191" s="51" t="s">
        <v>5</v>
      </c>
      <c r="T191" s="51">
        <f t="shared" si="363"/>
        <v>20</v>
      </c>
      <c r="U191" s="71" t="s">
        <v>1099</v>
      </c>
      <c r="V191" s="53" t="s">
        <v>5</v>
      </c>
      <c r="W191" s="53">
        <f t="shared" si="110"/>
        <v>20</v>
      </c>
      <c r="X191" s="53" t="s">
        <v>5</v>
      </c>
      <c r="Y191" s="53">
        <f t="shared" si="111"/>
        <v>20</v>
      </c>
      <c r="Z191" s="53" t="s">
        <v>5</v>
      </c>
      <c r="AA191" s="53">
        <f t="shared" si="112"/>
        <v>40</v>
      </c>
      <c r="AB191" s="53" t="s">
        <v>11</v>
      </c>
      <c r="AC191" s="57">
        <f t="shared" si="5"/>
        <v>100</v>
      </c>
      <c r="AD191" s="58">
        <f t="shared" si="6"/>
        <v>0</v>
      </c>
      <c r="AE191" s="51">
        <f t="shared" ref="AE191:AF191" si="456">IF(SUM(AC191),AVERAGEIF(AC191,"&gt;0",AC191),1)</f>
        <v>100</v>
      </c>
      <c r="AF191" s="51">
        <f t="shared" si="456"/>
        <v>1</v>
      </c>
      <c r="AG191" s="51">
        <f t="shared" ref="AG191:AH191" si="457">IF(AND(AE191&gt;=0,AE191&lt;=50),0,IF(AND(AE191&gt;50,AE191&lt;76),1,2))</f>
        <v>2</v>
      </c>
      <c r="AH191" s="51">
        <f t="shared" si="457"/>
        <v>0</v>
      </c>
      <c r="AI191" s="59">
        <f t="shared" ref="AI191:AJ191" si="458">IF(AG191&lt;N191,N191-AG191,N191)</f>
        <v>1</v>
      </c>
      <c r="AJ191" s="56">
        <f t="shared" si="458"/>
        <v>3</v>
      </c>
      <c r="AK191" s="51">
        <f t="shared" ref="AK191:AK193" si="459">VALUE(CONCATENATE(AI88:AI191,AJ191))</f>
        <v>13</v>
      </c>
      <c r="AL191" s="76" t="s">
        <v>1338</v>
      </c>
      <c r="AM191" s="76" t="s">
        <v>1338</v>
      </c>
      <c r="AN191" s="50" t="s">
        <v>1338</v>
      </c>
      <c r="AO191" s="51" t="s">
        <v>1338</v>
      </c>
      <c r="AP191" s="85" t="s">
        <v>1100</v>
      </c>
      <c r="AQ191" s="61" t="s">
        <v>136</v>
      </c>
      <c r="AR191" s="61" t="s">
        <v>127</v>
      </c>
      <c r="AS191" s="53" t="s">
        <v>128</v>
      </c>
      <c r="AT191" s="67">
        <v>42481</v>
      </c>
      <c r="AU191" s="79" t="s">
        <v>1101</v>
      </c>
      <c r="AV191" s="69" t="s">
        <v>1102</v>
      </c>
      <c r="AW191" s="120">
        <v>42501</v>
      </c>
      <c r="AX191" s="217" t="s">
        <v>1339</v>
      </c>
      <c r="AY191" s="65"/>
      <c r="AZ191" s="65"/>
      <c r="BA191" s="65"/>
      <c r="BB191" s="65"/>
      <c r="BC191" s="65"/>
      <c r="BD191" s="65"/>
      <c r="BE191" s="65"/>
      <c r="BF191" s="65"/>
      <c r="BG191" s="65"/>
      <c r="BH191" s="65"/>
      <c r="BI191" s="66"/>
      <c r="BJ191" s="66"/>
      <c r="BK191" s="66"/>
      <c r="BL191" s="66"/>
      <c r="BM191" s="66"/>
      <c r="BN191" s="66"/>
      <c r="BO191" s="66"/>
      <c r="BP191" s="66"/>
      <c r="BQ191" s="66"/>
      <c r="BR191" s="66"/>
      <c r="BS191" s="66"/>
      <c r="BT191" s="66"/>
      <c r="BU191" s="66"/>
    </row>
    <row r="192" spans="1:73" ht="409.5">
      <c r="A192" s="50">
        <v>64</v>
      </c>
      <c r="B192" s="73" t="s">
        <v>39</v>
      </c>
      <c r="C192" s="77" t="s">
        <v>542</v>
      </c>
      <c r="D192" s="51" t="s">
        <v>22</v>
      </c>
      <c r="E192" s="52" t="s">
        <v>16</v>
      </c>
      <c r="F192" s="77" t="s">
        <v>1095</v>
      </c>
      <c r="G192" s="73" t="s">
        <v>1096</v>
      </c>
      <c r="H192" s="51" t="s">
        <v>1103</v>
      </c>
      <c r="I192" s="51" t="s">
        <v>1104</v>
      </c>
      <c r="J192" s="73" t="s">
        <v>143</v>
      </c>
      <c r="K192" s="169" t="s">
        <v>1084</v>
      </c>
      <c r="L192" s="50" t="s">
        <v>34</v>
      </c>
      <c r="M192" s="50" t="s">
        <v>28</v>
      </c>
      <c r="N192" s="54">
        <f>VLOOKUP(L192,'MATRIZ CALIFICACIÓN'!$B$10:$C$24,2,FALSE)</f>
        <v>3</v>
      </c>
      <c r="O192" s="55">
        <f>HLOOKUP(M192,'MATRIZ CALIFICACIÓN'!$D$8:$H$9,2,FALSE)</f>
        <v>2</v>
      </c>
      <c r="P192" s="50">
        <f t="shared" si="0"/>
        <v>32</v>
      </c>
      <c r="Q192" s="50" t="str">
        <f>VLOOKUP(P192,'MATRIZ CALIFICACIÓN'!$D$58:$E$82,2,FALSE)</f>
        <v>MODERADA</v>
      </c>
      <c r="R192" s="56" t="str">
        <f>VLOOKUP(Q192,'MATRIZ CALIFICACIÓN'!$G$59:$I$62,2,FALSE)</f>
        <v>* Asumir el riesgo
* Reducir el riesgo</v>
      </c>
      <c r="S192" s="51" t="s">
        <v>5</v>
      </c>
      <c r="T192" s="51">
        <f t="shared" si="363"/>
        <v>20</v>
      </c>
      <c r="U192" s="73" t="s">
        <v>1105</v>
      </c>
      <c r="V192" s="53" t="s">
        <v>5</v>
      </c>
      <c r="W192" s="53">
        <f t="shared" si="110"/>
        <v>20</v>
      </c>
      <c r="X192" s="53" t="s">
        <v>5</v>
      </c>
      <c r="Y192" s="53">
        <f t="shared" si="111"/>
        <v>20</v>
      </c>
      <c r="Z192" s="53" t="s">
        <v>5</v>
      </c>
      <c r="AA192" s="53">
        <f t="shared" si="112"/>
        <v>40</v>
      </c>
      <c r="AB192" s="53" t="s">
        <v>11</v>
      </c>
      <c r="AC192" s="57">
        <f t="shared" si="5"/>
        <v>100</v>
      </c>
      <c r="AD192" s="58">
        <f t="shared" si="6"/>
        <v>0</v>
      </c>
      <c r="AE192" s="51">
        <f t="shared" ref="AE192:AF192" si="460">IF(SUM(AC192),AVERAGEIF(AC192,"&gt;0",AC192),1)</f>
        <v>100</v>
      </c>
      <c r="AF192" s="51">
        <f t="shared" si="460"/>
        <v>1</v>
      </c>
      <c r="AG192" s="51">
        <f t="shared" ref="AG192:AH192" si="461">IF(AND(AE192&gt;=0,AE192&lt;=50),0,IF(AND(AE192&gt;50,AE192&lt;76),1,2))</f>
        <v>2</v>
      </c>
      <c r="AH192" s="51">
        <f t="shared" si="461"/>
        <v>0</v>
      </c>
      <c r="AI192" s="59">
        <f t="shared" ref="AI192:AJ192" si="462">IF(AG192&lt;N192,N192-AG192,N192)</f>
        <v>1</v>
      </c>
      <c r="AJ192" s="56">
        <f t="shared" si="462"/>
        <v>2</v>
      </c>
      <c r="AK192" s="51">
        <f t="shared" si="459"/>
        <v>12</v>
      </c>
      <c r="AL192" s="76" t="s">
        <v>1338</v>
      </c>
      <c r="AM192" s="76" t="s">
        <v>1338</v>
      </c>
      <c r="AN192" s="50" t="s">
        <v>1338</v>
      </c>
      <c r="AO192" s="51" t="s">
        <v>1338</v>
      </c>
      <c r="AP192" s="94" t="s">
        <v>1106</v>
      </c>
      <c r="AQ192" s="61" t="s">
        <v>136</v>
      </c>
      <c r="AR192" s="61" t="s">
        <v>127</v>
      </c>
      <c r="AS192" s="53" t="s">
        <v>128</v>
      </c>
      <c r="AT192" s="67">
        <v>42479</v>
      </c>
      <c r="AU192" s="68" t="s">
        <v>1107</v>
      </c>
      <c r="AV192" s="80">
        <v>0.35</v>
      </c>
      <c r="AW192" s="120">
        <v>42501</v>
      </c>
      <c r="AX192" s="217" t="s">
        <v>1339</v>
      </c>
      <c r="AY192" s="65"/>
      <c r="AZ192" s="65"/>
      <c r="BA192" s="65"/>
      <c r="BB192" s="65"/>
      <c r="BC192" s="65"/>
      <c r="BD192" s="65"/>
      <c r="BE192" s="65"/>
      <c r="BF192" s="65"/>
      <c r="BG192" s="65"/>
      <c r="BH192" s="65"/>
      <c r="BI192" s="66"/>
      <c r="BJ192" s="66"/>
      <c r="BK192" s="66"/>
      <c r="BL192" s="66"/>
      <c r="BM192" s="66"/>
      <c r="BN192" s="66"/>
      <c r="BO192" s="66"/>
      <c r="BP192" s="66"/>
      <c r="BQ192" s="66"/>
      <c r="BR192" s="66"/>
      <c r="BS192" s="66"/>
      <c r="BT192" s="66"/>
      <c r="BU192" s="66"/>
    </row>
    <row r="193" spans="1:73" ht="225" customHeight="1">
      <c r="A193" s="50">
        <v>65</v>
      </c>
      <c r="B193" s="73" t="s">
        <v>39</v>
      </c>
      <c r="C193" s="73" t="s">
        <v>542</v>
      </c>
      <c r="D193" s="51" t="s">
        <v>15</v>
      </c>
      <c r="E193" s="52" t="s">
        <v>30</v>
      </c>
      <c r="F193" s="73" t="s">
        <v>1108</v>
      </c>
      <c r="G193" s="73" t="s">
        <v>1109</v>
      </c>
      <c r="H193" s="51" t="s">
        <v>1110</v>
      </c>
      <c r="I193" s="73" t="s">
        <v>1111</v>
      </c>
      <c r="J193" s="170" t="s">
        <v>143</v>
      </c>
      <c r="K193" s="94" t="s">
        <v>1112</v>
      </c>
      <c r="L193" s="50" t="s">
        <v>34</v>
      </c>
      <c r="M193" s="50" t="s">
        <v>35</v>
      </c>
      <c r="N193" s="54">
        <f>VLOOKUP(L193,'MATRIZ CALIFICACIÓN'!$B$10:$C$24,2,FALSE)</f>
        <v>3</v>
      </c>
      <c r="O193" s="55">
        <f>HLOOKUP(M193,'MATRIZ CALIFICACIÓN'!$D$8:$H$9,2,FALSE)</f>
        <v>3</v>
      </c>
      <c r="P193" s="50">
        <f t="shared" si="0"/>
        <v>33</v>
      </c>
      <c r="Q193" s="55" t="str">
        <f>VLOOKUP(P193,'MATRIZ CALIFICACIÓN'!$D$58:$E$82,2,FALSE)</f>
        <v>ALTA</v>
      </c>
      <c r="R193" s="56" t="str">
        <f>VLOOKUP(Q193,'MATRIZ CALIFICACIÓN'!$G$59:$I$62,2,FALSE)</f>
        <v>* Reducir el riesgo
* Evitar el riesgo
* Compartir o transferir el riesgo</v>
      </c>
      <c r="S193" s="51" t="s">
        <v>5</v>
      </c>
      <c r="T193" s="51">
        <f t="shared" si="363"/>
        <v>20</v>
      </c>
      <c r="U193" s="74" t="s">
        <v>1113</v>
      </c>
      <c r="V193" s="53" t="s">
        <v>5</v>
      </c>
      <c r="W193" s="53">
        <f t="shared" si="110"/>
        <v>20</v>
      </c>
      <c r="X193" s="53" t="s">
        <v>5</v>
      </c>
      <c r="Y193" s="53">
        <f t="shared" si="111"/>
        <v>20</v>
      </c>
      <c r="Z193" s="53" t="s">
        <v>5</v>
      </c>
      <c r="AA193" s="53">
        <f t="shared" si="112"/>
        <v>40</v>
      </c>
      <c r="AB193" s="53" t="s">
        <v>11</v>
      </c>
      <c r="AC193" s="57">
        <f t="shared" si="5"/>
        <v>100</v>
      </c>
      <c r="AD193" s="58">
        <f t="shared" si="6"/>
        <v>0</v>
      </c>
      <c r="AE193" s="51">
        <f t="shared" ref="AE193:AF193" si="463">IF(SUM(AC193),AVERAGEIF(AC193,"&gt;0",AC193),1)</f>
        <v>100</v>
      </c>
      <c r="AF193" s="51">
        <f t="shared" si="463"/>
        <v>1</v>
      </c>
      <c r="AG193" s="51">
        <f t="shared" ref="AG193:AH193" si="464">IF(AND(AE193&gt;=0,AE193&lt;=50),0,IF(AND(AE193&gt;50,AE193&lt;76),1,2))</f>
        <v>2</v>
      </c>
      <c r="AH193" s="51">
        <f t="shared" si="464"/>
        <v>0</v>
      </c>
      <c r="AI193" s="59">
        <f t="shared" ref="AI193:AJ193" si="465">IF(AG193&lt;N193,N193-AG193,N193)</f>
        <v>1</v>
      </c>
      <c r="AJ193" s="56">
        <f t="shared" si="465"/>
        <v>3</v>
      </c>
      <c r="AK193" s="51">
        <f t="shared" si="459"/>
        <v>13</v>
      </c>
      <c r="AL193" s="76" t="s">
        <v>1338</v>
      </c>
      <c r="AM193" s="76" t="s">
        <v>1338</v>
      </c>
      <c r="AN193" s="50" t="s">
        <v>1338</v>
      </c>
      <c r="AO193" s="51" t="s">
        <v>1338</v>
      </c>
      <c r="AP193" s="171" t="s">
        <v>1114</v>
      </c>
      <c r="AQ193" s="61" t="s">
        <v>136</v>
      </c>
      <c r="AR193" s="61" t="s">
        <v>127</v>
      </c>
      <c r="AS193" s="53" t="s">
        <v>128</v>
      </c>
      <c r="AT193" s="67">
        <v>42481</v>
      </c>
      <c r="AU193" s="79" t="s">
        <v>1115</v>
      </c>
      <c r="AV193" s="80">
        <v>0.17</v>
      </c>
      <c r="AW193" s="120">
        <v>42501</v>
      </c>
      <c r="AX193" s="217" t="s">
        <v>1339</v>
      </c>
      <c r="AY193" s="65"/>
      <c r="AZ193" s="65"/>
      <c r="BA193" s="65"/>
      <c r="BB193" s="65"/>
      <c r="BC193" s="65"/>
      <c r="BD193" s="65"/>
      <c r="BE193" s="65"/>
      <c r="BF193" s="65"/>
      <c r="BG193" s="65"/>
      <c r="BH193" s="65"/>
      <c r="BI193" s="66"/>
      <c r="BJ193" s="66"/>
      <c r="BK193" s="66"/>
      <c r="BL193" s="66"/>
      <c r="BM193" s="66"/>
      <c r="BN193" s="66"/>
      <c r="BO193" s="66"/>
      <c r="BP193" s="66"/>
      <c r="BQ193" s="66"/>
      <c r="BR193" s="66"/>
      <c r="BS193" s="66"/>
      <c r="BT193" s="66"/>
      <c r="BU193" s="66"/>
    </row>
    <row r="194" spans="1:73" ht="141" customHeight="1">
      <c r="A194" s="50">
        <v>66</v>
      </c>
      <c r="B194" s="51" t="s">
        <v>39</v>
      </c>
      <c r="C194" s="51" t="s">
        <v>40</v>
      </c>
      <c r="D194" s="51" t="s">
        <v>36</v>
      </c>
      <c r="E194" s="52" t="s">
        <v>30</v>
      </c>
      <c r="F194" s="51" t="s">
        <v>1116</v>
      </c>
      <c r="G194" s="51" t="s">
        <v>1117</v>
      </c>
      <c r="H194" s="51" t="s">
        <v>1118</v>
      </c>
      <c r="I194" s="51" t="s">
        <v>1119</v>
      </c>
      <c r="J194" s="51" t="s">
        <v>8</v>
      </c>
      <c r="K194" s="51" t="s">
        <v>939</v>
      </c>
      <c r="L194" s="50" t="s">
        <v>34</v>
      </c>
      <c r="M194" s="50" t="s">
        <v>35</v>
      </c>
      <c r="N194" s="54">
        <f>VLOOKUP(L194,'MATRIZ CALIFICACIÓN'!$B$10:$C$24,2,FALSE)</f>
        <v>3</v>
      </c>
      <c r="O194" s="55">
        <f>HLOOKUP(M194,'MATRIZ CALIFICACIÓN'!$D$8:$H$9,2,FALSE)</f>
        <v>3</v>
      </c>
      <c r="P194" s="50">
        <f t="shared" si="0"/>
        <v>33</v>
      </c>
      <c r="Q194" s="55" t="str">
        <f>VLOOKUP(P194,'MATRIZ CALIFICACIÓN'!$D$58:$E$82,2,FALSE)</f>
        <v>ALTA</v>
      </c>
      <c r="R194" s="56" t="str">
        <f>VLOOKUP(Q194,'MATRIZ CALIFICACIÓN'!$G$59:$I$62,2,FALSE)</f>
        <v>* Reducir el riesgo
* Evitar el riesgo
* Compartir o transferir el riesgo</v>
      </c>
      <c r="S194" s="51" t="s">
        <v>5</v>
      </c>
      <c r="T194" s="51">
        <f t="shared" si="363"/>
        <v>20</v>
      </c>
      <c r="U194" s="53" t="s">
        <v>1120</v>
      </c>
      <c r="V194" s="53" t="s">
        <v>5</v>
      </c>
      <c r="W194" s="53">
        <f t="shared" si="110"/>
        <v>20</v>
      </c>
      <c r="X194" s="53" t="s">
        <v>5</v>
      </c>
      <c r="Y194" s="53">
        <f t="shared" si="111"/>
        <v>20</v>
      </c>
      <c r="Z194" s="53" t="s">
        <v>5</v>
      </c>
      <c r="AA194" s="53">
        <f t="shared" si="112"/>
        <v>40</v>
      </c>
      <c r="AB194" s="53" t="s">
        <v>12</v>
      </c>
      <c r="AC194" s="75">
        <f t="shared" si="5"/>
        <v>0</v>
      </c>
      <c r="AD194" s="58">
        <f t="shared" si="6"/>
        <v>100</v>
      </c>
      <c r="AE194" s="51">
        <f t="shared" ref="AE194:AF194" si="466">IF(SUM(AC194),AVERAGEIF(AC194,"&gt;0",AC194),1)</f>
        <v>1</v>
      </c>
      <c r="AF194" s="51">
        <f t="shared" si="466"/>
        <v>100</v>
      </c>
      <c r="AG194" s="51">
        <f t="shared" ref="AG194:AH194" si="467">IF(AND(AE194&gt;=0,AE194&lt;=50),0,IF(AND(AE194&gt;50,AE194&lt;76),1,2))</f>
        <v>0</v>
      </c>
      <c r="AH194" s="51">
        <f t="shared" si="467"/>
        <v>2</v>
      </c>
      <c r="AI194" s="59">
        <f t="shared" ref="AI194:AJ194" si="468">IF(AG194&lt;N194,N194-AG194,N194)</f>
        <v>3</v>
      </c>
      <c r="AJ194" s="56">
        <f t="shared" si="468"/>
        <v>1</v>
      </c>
      <c r="AK194" s="51">
        <f>VALUE(CONCATENATE(AI93:AI194,AJ194))</f>
        <v>31</v>
      </c>
      <c r="AL194" s="76" t="s">
        <v>1338</v>
      </c>
      <c r="AM194" s="76" t="s">
        <v>1338</v>
      </c>
      <c r="AN194" s="50" t="s">
        <v>1338</v>
      </c>
      <c r="AO194" s="51" t="s">
        <v>1338</v>
      </c>
      <c r="AP194" s="53" t="s">
        <v>1121</v>
      </c>
      <c r="AQ194" s="61" t="s">
        <v>136</v>
      </c>
      <c r="AR194" s="61" t="s">
        <v>127</v>
      </c>
      <c r="AS194" s="53" t="s">
        <v>942</v>
      </c>
      <c r="AT194" s="67">
        <v>42482</v>
      </c>
      <c r="AU194" s="79" t="s">
        <v>1122</v>
      </c>
      <c r="AV194" s="80">
        <v>0.84</v>
      </c>
      <c r="AW194" s="120">
        <v>42501</v>
      </c>
      <c r="AX194" s="217" t="s">
        <v>1339</v>
      </c>
      <c r="AY194" s="65"/>
      <c r="AZ194" s="65"/>
      <c r="BA194" s="65"/>
      <c r="BB194" s="65"/>
      <c r="BC194" s="65"/>
      <c r="BD194" s="65"/>
      <c r="BE194" s="65"/>
      <c r="BF194" s="65"/>
      <c r="BG194" s="65"/>
      <c r="BH194" s="65"/>
      <c r="BI194" s="66"/>
      <c r="BJ194" s="66"/>
      <c r="BK194" s="66"/>
      <c r="BL194" s="66"/>
      <c r="BM194" s="66"/>
      <c r="BN194" s="66"/>
      <c r="BO194" s="66"/>
      <c r="BP194" s="66"/>
      <c r="BQ194" s="66"/>
      <c r="BR194" s="66"/>
      <c r="BS194" s="66"/>
      <c r="BT194" s="66"/>
      <c r="BU194" s="66"/>
    </row>
    <row r="195" spans="1:73" ht="108">
      <c r="A195" s="50">
        <v>67</v>
      </c>
      <c r="B195" s="51" t="s">
        <v>39</v>
      </c>
      <c r="C195" s="73" t="s">
        <v>139</v>
      </c>
      <c r="D195" s="51" t="s">
        <v>29</v>
      </c>
      <c r="E195" s="52" t="s">
        <v>30</v>
      </c>
      <c r="F195" s="73" t="s">
        <v>1123</v>
      </c>
      <c r="G195" s="73" t="s">
        <v>1124</v>
      </c>
      <c r="H195" s="51" t="s">
        <v>1125</v>
      </c>
      <c r="I195" s="73" t="s">
        <v>1126</v>
      </c>
      <c r="J195" s="94" t="s">
        <v>143</v>
      </c>
      <c r="K195" s="94" t="s">
        <v>1112</v>
      </c>
      <c r="L195" s="50" t="s">
        <v>27</v>
      </c>
      <c r="M195" s="50" t="s">
        <v>35</v>
      </c>
      <c r="N195" s="54">
        <f>VLOOKUP(L195,'MATRIZ CALIFICACIÓN'!$B$10:$C$24,2,FALSE)</f>
        <v>2</v>
      </c>
      <c r="O195" s="55">
        <f>HLOOKUP(M195,'MATRIZ CALIFICACIÓN'!$D$8:$H$9,2,FALSE)</f>
        <v>3</v>
      </c>
      <c r="P195" s="50">
        <f t="shared" si="0"/>
        <v>23</v>
      </c>
      <c r="Q195" s="50" t="str">
        <f>VLOOKUP(P195,'MATRIZ CALIFICACIÓN'!$D$58:$E$82,2,FALSE)</f>
        <v>MODERADA</v>
      </c>
      <c r="R195" s="56" t="str">
        <f>VLOOKUP(Q195,'MATRIZ CALIFICACIÓN'!$G$59:$I$62,2,FALSE)</f>
        <v>* Asumir el riesgo
* Reducir el riesgo</v>
      </c>
      <c r="S195" s="51" t="s">
        <v>5</v>
      </c>
      <c r="T195" s="51">
        <f t="shared" si="363"/>
        <v>20</v>
      </c>
      <c r="U195" s="74" t="s">
        <v>1127</v>
      </c>
      <c r="V195" s="53" t="s">
        <v>5</v>
      </c>
      <c r="W195" s="53">
        <f t="shared" si="110"/>
        <v>20</v>
      </c>
      <c r="X195" s="53" t="s">
        <v>5</v>
      </c>
      <c r="Y195" s="53">
        <f t="shared" si="111"/>
        <v>20</v>
      </c>
      <c r="Z195" s="53" t="s">
        <v>5</v>
      </c>
      <c r="AA195" s="53">
        <f t="shared" si="112"/>
        <v>40</v>
      </c>
      <c r="AB195" s="53" t="s">
        <v>11</v>
      </c>
      <c r="AC195" s="57">
        <f t="shared" si="5"/>
        <v>100</v>
      </c>
      <c r="AD195" s="58">
        <f t="shared" si="6"/>
        <v>0</v>
      </c>
      <c r="AE195" s="51">
        <f t="shared" ref="AE195:AF195" si="469">IF(SUM(AC195),AVERAGEIF(AC195,"&gt;0",AC195),1)</f>
        <v>100</v>
      </c>
      <c r="AF195" s="51">
        <f t="shared" si="469"/>
        <v>1</v>
      </c>
      <c r="AG195" s="51">
        <f t="shared" ref="AG195:AH195" si="470">IF(AND(AE195&gt;=0,AE195&lt;=50),0,IF(AND(AE195&gt;50,AE195&lt;76),1,2))</f>
        <v>2</v>
      </c>
      <c r="AH195" s="51">
        <f t="shared" si="470"/>
        <v>0</v>
      </c>
      <c r="AI195" s="59">
        <f t="shared" ref="AI195:AJ195" si="471">IF(AG195&lt;N195,N195-AG195,N195)</f>
        <v>2</v>
      </c>
      <c r="AJ195" s="56">
        <f t="shared" si="471"/>
        <v>3</v>
      </c>
      <c r="AK195" s="51">
        <f t="shared" ref="AK195:AK196" si="472">VALUE(CONCATENATE(AI91:AI195,AJ195))</f>
        <v>23</v>
      </c>
      <c r="AL195" s="76" t="s">
        <v>1338</v>
      </c>
      <c r="AM195" s="76" t="s">
        <v>1338</v>
      </c>
      <c r="AN195" s="50" t="s">
        <v>1338</v>
      </c>
      <c r="AO195" s="51" t="s">
        <v>1338</v>
      </c>
      <c r="AP195" s="171" t="s">
        <v>1128</v>
      </c>
      <c r="AQ195" s="61" t="s">
        <v>136</v>
      </c>
      <c r="AR195" s="61" t="s">
        <v>127</v>
      </c>
      <c r="AS195" s="53" t="s">
        <v>128</v>
      </c>
      <c r="AT195" s="67">
        <v>42481</v>
      </c>
      <c r="AU195" s="79" t="s">
        <v>1129</v>
      </c>
      <c r="AV195" s="80">
        <v>0</v>
      </c>
      <c r="AW195" s="120">
        <v>42501</v>
      </c>
      <c r="AX195" s="219" t="s">
        <v>1341</v>
      </c>
      <c r="AY195" s="65"/>
      <c r="AZ195" s="65"/>
      <c r="BA195" s="65"/>
      <c r="BB195" s="65"/>
      <c r="BC195" s="65"/>
      <c r="BD195" s="65"/>
      <c r="BE195" s="65"/>
      <c r="BF195" s="65"/>
      <c r="BG195" s="65"/>
      <c r="BH195" s="65"/>
      <c r="BI195" s="66"/>
      <c r="BJ195" s="66"/>
      <c r="BK195" s="66"/>
      <c r="BL195" s="66"/>
      <c r="BM195" s="66"/>
      <c r="BN195" s="66"/>
      <c r="BO195" s="66"/>
      <c r="BP195" s="66"/>
      <c r="BQ195" s="66"/>
      <c r="BR195" s="66"/>
      <c r="BS195" s="66"/>
      <c r="BT195" s="66"/>
      <c r="BU195" s="66"/>
    </row>
    <row r="196" spans="1:73" ht="162">
      <c r="A196" s="50">
        <v>68</v>
      </c>
      <c r="B196" s="51" t="s">
        <v>39</v>
      </c>
      <c r="C196" s="73" t="s">
        <v>1130</v>
      </c>
      <c r="D196" s="51" t="s">
        <v>22</v>
      </c>
      <c r="E196" s="52" t="s">
        <v>30</v>
      </c>
      <c r="F196" s="94" t="s">
        <v>1131</v>
      </c>
      <c r="G196" s="71" t="s">
        <v>1132</v>
      </c>
      <c r="H196" s="51" t="s">
        <v>1133</v>
      </c>
      <c r="I196" s="71" t="s">
        <v>1134</v>
      </c>
      <c r="J196" s="73" t="s">
        <v>236</v>
      </c>
      <c r="K196" s="85" t="s">
        <v>430</v>
      </c>
      <c r="L196" s="50" t="s">
        <v>27</v>
      </c>
      <c r="M196" s="50" t="s">
        <v>21</v>
      </c>
      <c r="N196" s="54">
        <f>VLOOKUP(L196,'MATRIZ CALIFICACIÓN'!$B$10:$C$24,2,FALSE)</f>
        <v>2</v>
      </c>
      <c r="O196" s="55">
        <f>HLOOKUP(M196,'MATRIZ CALIFICACIÓN'!$D$8:$H$9,2,FALSE)</f>
        <v>1</v>
      </c>
      <c r="P196" s="50">
        <f t="shared" si="0"/>
        <v>21</v>
      </c>
      <c r="Q196" s="50" t="str">
        <f>VLOOKUP(P196,'MATRIZ CALIFICACIÓN'!$D$58:$E$82,2,FALSE)</f>
        <v>BAJA</v>
      </c>
      <c r="R196" s="56" t="str">
        <f>VLOOKUP(Q196,'MATRIZ CALIFICACIÓN'!$G$59:$I$62,2,FALSE)</f>
        <v>* Asumir el riesgo</v>
      </c>
      <c r="S196" s="51" t="s">
        <v>5</v>
      </c>
      <c r="T196" s="51">
        <f t="shared" si="363"/>
        <v>20</v>
      </c>
      <c r="U196" s="71" t="s">
        <v>1135</v>
      </c>
      <c r="V196" s="53" t="s">
        <v>5</v>
      </c>
      <c r="W196" s="53">
        <f t="shared" si="110"/>
        <v>20</v>
      </c>
      <c r="X196" s="53" t="s">
        <v>5</v>
      </c>
      <c r="Y196" s="53">
        <f t="shared" si="111"/>
        <v>20</v>
      </c>
      <c r="Z196" s="53" t="s">
        <v>14</v>
      </c>
      <c r="AA196" s="53">
        <f t="shared" si="112"/>
        <v>0</v>
      </c>
      <c r="AB196" s="53" t="s">
        <v>11</v>
      </c>
      <c r="AC196" s="57">
        <f t="shared" si="5"/>
        <v>60</v>
      </c>
      <c r="AD196" s="58">
        <f t="shared" si="6"/>
        <v>0</v>
      </c>
      <c r="AE196" s="51">
        <f t="shared" ref="AE196:AF196" si="473">IF(SUM(AC196),AVERAGEIF(AC196,"&gt;0",AC196),1)</f>
        <v>60</v>
      </c>
      <c r="AF196" s="51">
        <f t="shared" si="473"/>
        <v>1</v>
      </c>
      <c r="AG196" s="51">
        <f t="shared" ref="AG196:AH196" si="474">IF(AND(AE196&gt;=0,AE196&lt;=50),0,IF(AND(AE196&gt;50,AE196&lt;76),1,2))</f>
        <v>1</v>
      </c>
      <c r="AH196" s="51">
        <f t="shared" si="474"/>
        <v>0</v>
      </c>
      <c r="AI196" s="59">
        <f t="shared" ref="AI196:AJ196" si="475">IF(AG196&lt;N196,N196-AG196,N196)</f>
        <v>1</v>
      </c>
      <c r="AJ196" s="56">
        <f t="shared" si="475"/>
        <v>1</v>
      </c>
      <c r="AK196" s="51">
        <f t="shared" si="472"/>
        <v>11</v>
      </c>
      <c r="AL196" s="76" t="s">
        <v>1338</v>
      </c>
      <c r="AM196" s="76" t="s">
        <v>1338</v>
      </c>
      <c r="AN196" s="50" t="s">
        <v>1338</v>
      </c>
      <c r="AO196" s="51" t="s">
        <v>1338</v>
      </c>
      <c r="AP196" s="106" t="s">
        <v>1136</v>
      </c>
      <c r="AQ196" s="61" t="s">
        <v>136</v>
      </c>
      <c r="AR196" s="61" t="s">
        <v>127</v>
      </c>
      <c r="AS196" s="53" t="s">
        <v>128</v>
      </c>
      <c r="AT196" s="67">
        <v>42482</v>
      </c>
      <c r="AU196" s="79" t="s">
        <v>1137</v>
      </c>
      <c r="AV196" s="80">
        <v>0.3</v>
      </c>
      <c r="AW196" s="120">
        <v>42501</v>
      </c>
      <c r="AX196" s="219" t="s">
        <v>1341</v>
      </c>
      <c r="AY196" s="65"/>
      <c r="AZ196" s="65"/>
      <c r="BA196" s="65"/>
      <c r="BB196" s="65"/>
      <c r="BC196" s="65"/>
      <c r="BD196" s="65"/>
      <c r="BE196" s="65"/>
      <c r="BF196" s="65"/>
      <c r="BG196" s="65"/>
      <c r="BH196" s="65"/>
      <c r="BI196" s="66"/>
      <c r="BJ196" s="66"/>
      <c r="BK196" s="66"/>
      <c r="BL196" s="66"/>
      <c r="BM196" s="66"/>
      <c r="BN196" s="66"/>
      <c r="BO196" s="66"/>
      <c r="BP196" s="66"/>
      <c r="BQ196" s="66"/>
      <c r="BR196" s="66"/>
      <c r="BS196" s="66"/>
      <c r="BT196" s="66"/>
      <c r="BU196" s="66"/>
    </row>
    <row r="197" spans="1:73" ht="95.25" customHeight="1">
      <c r="A197" s="50">
        <v>69</v>
      </c>
      <c r="B197" s="51" t="s">
        <v>39</v>
      </c>
      <c r="C197" s="51" t="s">
        <v>40</v>
      </c>
      <c r="D197" s="51" t="s">
        <v>29</v>
      </c>
      <c r="E197" s="52" t="s">
        <v>23</v>
      </c>
      <c r="F197" s="51" t="s">
        <v>1138</v>
      </c>
      <c r="G197" s="51" t="s">
        <v>1139</v>
      </c>
      <c r="H197" s="51" t="s">
        <v>1140</v>
      </c>
      <c r="I197" s="51" t="s">
        <v>1141</v>
      </c>
      <c r="J197" s="51" t="s">
        <v>8</v>
      </c>
      <c r="K197" s="53" t="s">
        <v>504</v>
      </c>
      <c r="L197" s="50" t="s">
        <v>34</v>
      </c>
      <c r="M197" s="50" t="s">
        <v>35</v>
      </c>
      <c r="N197" s="54">
        <f>VLOOKUP(L197,'MATRIZ CALIFICACIÓN'!$B$10:$C$24,2,FALSE)</f>
        <v>3</v>
      </c>
      <c r="O197" s="55">
        <f>HLOOKUP(M197,'MATRIZ CALIFICACIÓN'!$D$8:$H$9,2,FALSE)</f>
        <v>3</v>
      </c>
      <c r="P197" s="50">
        <f t="shared" si="0"/>
        <v>33</v>
      </c>
      <c r="Q197" s="55" t="str">
        <f>VLOOKUP(P197,'MATRIZ CALIFICACIÓN'!$D$58:$E$82,2,FALSE)</f>
        <v>ALTA</v>
      </c>
      <c r="R197" s="56" t="str">
        <f>VLOOKUP(Q197,'MATRIZ CALIFICACIÓN'!$G$59:$I$62,2,FALSE)</f>
        <v>* Reducir el riesgo
* Evitar el riesgo
* Compartir o transferir el riesgo</v>
      </c>
      <c r="S197" s="51" t="s">
        <v>5</v>
      </c>
      <c r="T197" s="51"/>
      <c r="U197" s="53" t="s">
        <v>1142</v>
      </c>
      <c r="V197" s="53" t="s">
        <v>5</v>
      </c>
      <c r="W197" s="53">
        <f t="shared" si="110"/>
        <v>20</v>
      </c>
      <c r="X197" s="53" t="s">
        <v>5</v>
      </c>
      <c r="Y197" s="53">
        <f t="shared" si="111"/>
        <v>20</v>
      </c>
      <c r="Z197" s="53" t="s">
        <v>5</v>
      </c>
      <c r="AA197" s="53">
        <f t="shared" si="112"/>
        <v>40</v>
      </c>
      <c r="AB197" s="53" t="s">
        <v>12</v>
      </c>
      <c r="AC197" s="75">
        <f t="shared" si="5"/>
        <v>0</v>
      </c>
      <c r="AD197" s="58">
        <f t="shared" si="6"/>
        <v>80</v>
      </c>
      <c r="AE197" s="51">
        <f t="shared" ref="AE197:AF197" si="476">IF(SUM(AC197),AVERAGEIF(AC197,"&gt;0",AC197),1)</f>
        <v>1</v>
      </c>
      <c r="AF197" s="51">
        <f t="shared" si="476"/>
        <v>80</v>
      </c>
      <c r="AG197" s="51">
        <f t="shared" ref="AG197:AH197" si="477">IF(AND(AE197&gt;=0,AE197&lt;=50),0,IF(AND(AE197&gt;50,AE197&lt;76),1,2))</f>
        <v>0</v>
      </c>
      <c r="AH197" s="51">
        <f t="shared" si="477"/>
        <v>2</v>
      </c>
      <c r="AI197" s="59">
        <f t="shared" ref="AI197:AJ197" si="478">IF(AG197&lt;N197,N197-AG197,N197)</f>
        <v>3</v>
      </c>
      <c r="AJ197" s="56">
        <f t="shared" si="478"/>
        <v>1</v>
      </c>
      <c r="AK197" s="51">
        <f>VALUE(CONCATENATE(AI10:AI197,AJ197))</f>
        <v>31</v>
      </c>
      <c r="AL197" s="60" t="str">
        <f>VLOOKUP(AI197,'MATRIZ CALIFICACIÓN'!$A$10:$B$24,2,0)</f>
        <v>POSIBLE (3)</v>
      </c>
      <c r="AM197" s="60" t="str">
        <f>HLOOKUP(AJ197,'MATRIZ CALIFICACIÓN'!$D$7:$H$8,2,0)</f>
        <v>INSIGNIFICANTE (1)</v>
      </c>
      <c r="AN197" s="50" t="str">
        <f>VLOOKUP(AK197,'MATRIZ CALIFICACIÓN'!$D$58:$E$82,2,FALSE)</f>
        <v>BAJA</v>
      </c>
      <c r="AO197" s="51" t="str">
        <f>VLOOKUP(AN197,'MATRIZ CALIFICACIÓN'!$G$59:$I$62,2,FALSE)</f>
        <v>* Asumir el riesgo</v>
      </c>
      <c r="AP197" s="53" t="s">
        <v>1143</v>
      </c>
      <c r="AQ197" s="61" t="s">
        <v>136</v>
      </c>
      <c r="AR197" s="61" t="s">
        <v>127</v>
      </c>
      <c r="AS197" s="53" t="s">
        <v>128</v>
      </c>
      <c r="AT197" s="67">
        <v>42481</v>
      </c>
      <c r="AU197" s="68" t="s">
        <v>1144</v>
      </c>
      <c r="AV197" s="80">
        <v>0.05</v>
      </c>
      <c r="AW197" s="120">
        <v>42501</v>
      </c>
      <c r="AX197" s="218" t="s">
        <v>1342</v>
      </c>
      <c r="AY197" s="65"/>
      <c r="AZ197" s="65"/>
      <c r="BA197" s="65"/>
      <c r="BB197" s="65"/>
      <c r="BC197" s="65"/>
      <c r="BD197" s="65"/>
      <c r="BE197" s="65"/>
      <c r="BF197" s="65"/>
      <c r="BG197" s="65"/>
      <c r="BH197" s="65"/>
      <c r="BI197" s="66"/>
      <c r="BJ197" s="66"/>
      <c r="BK197" s="66"/>
      <c r="BL197" s="66"/>
      <c r="BM197" s="66"/>
      <c r="BN197" s="66"/>
      <c r="BO197" s="66"/>
      <c r="BP197" s="66"/>
      <c r="BQ197" s="66"/>
      <c r="BR197" s="66"/>
      <c r="BS197" s="66"/>
      <c r="BT197" s="66"/>
      <c r="BU197" s="66"/>
    </row>
    <row r="198" spans="1:73" ht="132.75" customHeight="1">
      <c r="A198" s="50">
        <v>70</v>
      </c>
      <c r="B198" s="51" t="s">
        <v>52</v>
      </c>
      <c r="C198" s="51" t="s">
        <v>53</v>
      </c>
      <c r="D198" s="51" t="s">
        <v>15</v>
      </c>
      <c r="E198" s="52" t="s">
        <v>16</v>
      </c>
      <c r="F198" s="51" t="s">
        <v>1145</v>
      </c>
      <c r="G198" s="51" t="s">
        <v>1146</v>
      </c>
      <c r="H198" s="51" t="s">
        <v>1147</v>
      </c>
      <c r="I198" s="51" t="s">
        <v>1148</v>
      </c>
      <c r="J198" s="51" t="s">
        <v>17</v>
      </c>
      <c r="K198" s="53" t="s">
        <v>1149</v>
      </c>
      <c r="L198" s="50" t="s">
        <v>34</v>
      </c>
      <c r="M198" s="50" t="s">
        <v>35</v>
      </c>
      <c r="N198" s="54">
        <f>VLOOKUP(L198,'MATRIZ CALIFICACIÓN'!$B$10:$C$24,2,FALSE)</f>
        <v>3</v>
      </c>
      <c r="O198" s="55">
        <f>HLOOKUP(M198,'MATRIZ CALIFICACIÓN'!$D$8:$H$9,2,FALSE)</f>
        <v>3</v>
      </c>
      <c r="P198" s="50">
        <f t="shared" si="0"/>
        <v>33</v>
      </c>
      <c r="Q198" s="55" t="str">
        <f>VLOOKUP(P198,'MATRIZ CALIFICACIÓN'!$D$58:$E$82,2,FALSE)</f>
        <v>ALTA</v>
      </c>
      <c r="R198" s="56" t="str">
        <f>VLOOKUP(Q198,'MATRIZ CALIFICACIÓN'!$G$59:$I$62,2,FALSE)</f>
        <v>* Reducir el riesgo
* Evitar el riesgo
* Compartir o transferir el riesgo</v>
      </c>
      <c r="S198" s="51" t="s">
        <v>5</v>
      </c>
      <c r="T198" s="51">
        <f t="shared" ref="T198:T225" si="479">IF(S198="","",IF(S198="si",20,0))</f>
        <v>20</v>
      </c>
      <c r="U198" s="53" t="s">
        <v>1150</v>
      </c>
      <c r="V198" s="53" t="s">
        <v>5</v>
      </c>
      <c r="W198" s="53">
        <f t="shared" si="110"/>
        <v>20</v>
      </c>
      <c r="X198" s="53" t="s">
        <v>5</v>
      </c>
      <c r="Y198" s="53">
        <f t="shared" si="111"/>
        <v>20</v>
      </c>
      <c r="Z198" s="53" t="s">
        <v>14</v>
      </c>
      <c r="AA198" s="53">
        <f t="shared" si="112"/>
        <v>0</v>
      </c>
      <c r="AB198" s="53" t="s">
        <v>11</v>
      </c>
      <c r="AC198" s="57">
        <f t="shared" si="5"/>
        <v>60</v>
      </c>
      <c r="AD198" s="58">
        <f t="shared" si="6"/>
        <v>0</v>
      </c>
      <c r="AE198" s="51">
        <f t="shared" ref="AE198:AF198" si="480">IF(SUM(AC198),AVERAGEIF(AC198,"&gt;0",AC198),1)</f>
        <v>60</v>
      </c>
      <c r="AF198" s="51">
        <f t="shared" si="480"/>
        <v>1</v>
      </c>
      <c r="AG198" s="51">
        <f t="shared" ref="AG198:AH198" si="481">IF(AND(AE198&gt;=0,AE198&lt;=50),0,IF(AND(AE198&gt;50,AE198&lt;76),1,2))</f>
        <v>1</v>
      </c>
      <c r="AH198" s="51">
        <f t="shared" si="481"/>
        <v>0</v>
      </c>
      <c r="AI198" s="59">
        <f t="shared" ref="AI198:AJ198" si="482">IF(AG198&lt;N198,N198-AG198,N198)</f>
        <v>2</v>
      </c>
      <c r="AJ198" s="56">
        <f t="shared" si="482"/>
        <v>3</v>
      </c>
      <c r="AK198" s="51">
        <f>VALUE(CONCATENATE(AI91:AI198,AJ198))</f>
        <v>23</v>
      </c>
      <c r="AL198" s="76" t="s">
        <v>1338</v>
      </c>
      <c r="AM198" s="76" t="s">
        <v>1338</v>
      </c>
      <c r="AN198" s="50" t="s">
        <v>1338</v>
      </c>
      <c r="AO198" s="51" t="s">
        <v>1338</v>
      </c>
      <c r="AP198" s="53" t="s">
        <v>1151</v>
      </c>
      <c r="AQ198" s="61" t="s">
        <v>136</v>
      </c>
      <c r="AR198" s="61" t="s">
        <v>127</v>
      </c>
      <c r="AS198" s="53" t="s">
        <v>128</v>
      </c>
      <c r="AT198" s="67">
        <v>42481</v>
      </c>
      <c r="AU198" s="68" t="s">
        <v>1152</v>
      </c>
      <c r="AV198" s="80">
        <v>0.3</v>
      </c>
      <c r="AW198" s="120">
        <v>42501</v>
      </c>
      <c r="AX198" s="217" t="s">
        <v>1339</v>
      </c>
      <c r="AY198" s="65"/>
      <c r="AZ198" s="65"/>
      <c r="BA198" s="65"/>
      <c r="BB198" s="65"/>
      <c r="BC198" s="65"/>
      <c r="BD198" s="65"/>
      <c r="BE198" s="65"/>
      <c r="BF198" s="65"/>
      <c r="BG198" s="65"/>
      <c r="BH198" s="65"/>
      <c r="BI198" s="66"/>
      <c r="BJ198" s="66"/>
      <c r="BK198" s="66"/>
      <c r="BL198" s="66"/>
      <c r="BM198" s="66"/>
      <c r="BN198" s="66"/>
      <c r="BO198" s="66"/>
      <c r="BP198" s="66"/>
      <c r="BQ198" s="66"/>
      <c r="BR198" s="66"/>
      <c r="BS198" s="66"/>
      <c r="BT198" s="66"/>
      <c r="BU198" s="66"/>
    </row>
    <row r="199" spans="1:73" ht="140.25" customHeight="1">
      <c r="A199" s="50">
        <v>71</v>
      </c>
      <c r="B199" s="51" t="s">
        <v>52</v>
      </c>
      <c r="C199" s="51" t="s">
        <v>53</v>
      </c>
      <c r="D199" s="51" t="s">
        <v>15</v>
      </c>
      <c r="E199" s="52" t="s">
        <v>37</v>
      </c>
      <c r="F199" s="51" t="s">
        <v>1153</v>
      </c>
      <c r="G199" s="51" t="s">
        <v>1154</v>
      </c>
      <c r="H199" s="51" t="s">
        <v>1155</v>
      </c>
      <c r="I199" s="51" t="s">
        <v>1156</v>
      </c>
      <c r="J199" s="51" t="s">
        <v>49</v>
      </c>
      <c r="K199" s="53" t="s">
        <v>385</v>
      </c>
      <c r="L199" s="50" t="s">
        <v>34</v>
      </c>
      <c r="M199" s="50" t="s">
        <v>48</v>
      </c>
      <c r="N199" s="54">
        <f>VLOOKUP(L199,'MATRIZ CALIFICACIÓN'!$B$10:$C$24,2,FALSE)</f>
        <v>3</v>
      </c>
      <c r="O199" s="55">
        <f>HLOOKUP(M199,'MATRIZ CALIFICACIÓN'!$D$8:$H$9,2,FALSE)</f>
        <v>5</v>
      </c>
      <c r="P199" s="50">
        <f t="shared" si="0"/>
        <v>35</v>
      </c>
      <c r="Q199" s="50" t="str">
        <f>VLOOKUP(P199,'MATRIZ CALIFICACIÓN'!$D$58:$E$82,2,FALSE)</f>
        <v>EXTREMA</v>
      </c>
      <c r="R199" s="56" t="str">
        <f>VLOOKUP(Q199,'MATRIZ CALIFICACIÓN'!$G$59:$I$62,2,FALSE)</f>
        <v>* Reducir el riesgo
* Evitar el riesgo
* Compartir o transferir el riesgo</v>
      </c>
      <c r="S199" s="51" t="s">
        <v>5</v>
      </c>
      <c r="T199" s="51">
        <f t="shared" si="479"/>
        <v>20</v>
      </c>
      <c r="U199" s="53" t="s">
        <v>1157</v>
      </c>
      <c r="V199" s="53" t="s">
        <v>5</v>
      </c>
      <c r="W199" s="53">
        <f t="shared" si="110"/>
        <v>20</v>
      </c>
      <c r="X199" s="53" t="s">
        <v>5</v>
      </c>
      <c r="Y199" s="53">
        <f t="shared" si="111"/>
        <v>20</v>
      </c>
      <c r="Z199" s="53" t="s">
        <v>5</v>
      </c>
      <c r="AA199" s="53">
        <f t="shared" si="112"/>
        <v>40</v>
      </c>
      <c r="AB199" s="53" t="s">
        <v>11</v>
      </c>
      <c r="AC199" s="57">
        <f t="shared" si="5"/>
        <v>100</v>
      </c>
      <c r="AD199" s="58">
        <f t="shared" si="6"/>
        <v>0</v>
      </c>
      <c r="AE199" s="51">
        <f t="shared" ref="AE199:AF199" si="483">IF(SUM(AC199),AVERAGEIF(AC199,"&gt;0",AC199),1)</f>
        <v>100</v>
      </c>
      <c r="AF199" s="51">
        <f t="shared" si="483"/>
        <v>1</v>
      </c>
      <c r="AG199" s="51">
        <f t="shared" ref="AG199:AH199" si="484">IF(AND(AE199&gt;=0,AE199&lt;=50),0,IF(AND(AE199&gt;50,AE199&lt;76),1,2))</f>
        <v>2</v>
      </c>
      <c r="AH199" s="51">
        <f t="shared" si="484"/>
        <v>0</v>
      </c>
      <c r="AI199" s="59">
        <f t="shared" ref="AI199:AJ199" si="485">IF(AG199&lt;N199,N199-AG199,N199)</f>
        <v>1</v>
      </c>
      <c r="AJ199" s="56">
        <f t="shared" si="485"/>
        <v>5</v>
      </c>
      <c r="AK199" s="51">
        <f t="shared" ref="AK199:AK201" si="486">VALUE(CONCATENATE(AI9:AI199,AJ199))</f>
        <v>15</v>
      </c>
      <c r="AL199" s="60" t="str">
        <f>VLOOKUP(AI199,'MATRIZ CALIFICACIÓN'!$A$10:$B$24,2,0)</f>
        <v>RARO (1)</v>
      </c>
      <c r="AM199" s="60" t="str">
        <f>HLOOKUP(AJ199,'MATRIZ CALIFICACIÓN'!$D$7:$H$8,2,0)</f>
        <v>CATASTRÓFICO (5)</v>
      </c>
      <c r="AN199" s="50" t="str">
        <f>VLOOKUP(AK199,'MATRIZ CALIFICACIÓN'!$D$58:$E$82,2,FALSE)</f>
        <v>MODERADA</v>
      </c>
      <c r="AO199" s="51" t="str">
        <f>VLOOKUP(AN199,'MATRIZ CALIFICACIÓN'!$G$59:$I$62,2,FALSE)</f>
        <v>* Asumir el riesgo
* Reducir el riesgo</v>
      </c>
      <c r="AP199" s="53" t="s">
        <v>1158</v>
      </c>
      <c r="AQ199" s="61" t="s">
        <v>136</v>
      </c>
      <c r="AR199" s="61" t="s">
        <v>127</v>
      </c>
      <c r="AS199" s="53" t="s">
        <v>388</v>
      </c>
      <c r="AT199" s="67">
        <v>42482</v>
      </c>
      <c r="AU199" s="79" t="s">
        <v>1159</v>
      </c>
      <c r="AV199" s="69">
        <v>60</v>
      </c>
      <c r="AW199" s="120">
        <v>42501</v>
      </c>
      <c r="AX199" s="224" t="s">
        <v>1346</v>
      </c>
      <c r="AY199" s="65"/>
      <c r="AZ199" s="65"/>
      <c r="BA199" s="65"/>
      <c r="BB199" s="65"/>
      <c r="BC199" s="65"/>
      <c r="BD199" s="65"/>
      <c r="BE199" s="65"/>
      <c r="BF199" s="65"/>
      <c r="BG199" s="65"/>
      <c r="BH199" s="65"/>
      <c r="BI199" s="66"/>
      <c r="BJ199" s="66"/>
      <c r="BK199" s="66"/>
      <c r="BL199" s="66"/>
      <c r="BM199" s="66"/>
      <c r="BN199" s="66"/>
      <c r="BO199" s="66"/>
      <c r="BP199" s="66"/>
      <c r="BQ199" s="66"/>
      <c r="BR199" s="66"/>
      <c r="BS199" s="66"/>
      <c r="BT199" s="66"/>
      <c r="BU199" s="66"/>
    </row>
    <row r="200" spans="1:73" ht="113.25" customHeight="1">
      <c r="A200" s="50">
        <v>71</v>
      </c>
      <c r="B200" s="51" t="s">
        <v>52</v>
      </c>
      <c r="C200" s="51" t="s">
        <v>53</v>
      </c>
      <c r="D200" s="51" t="s">
        <v>15</v>
      </c>
      <c r="E200" s="52" t="s">
        <v>16</v>
      </c>
      <c r="F200" s="51" t="s">
        <v>1160</v>
      </c>
      <c r="G200" s="51" t="s">
        <v>1161</v>
      </c>
      <c r="H200" s="51" t="s">
        <v>1162</v>
      </c>
      <c r="I200" s="51" t="s">
        <v>1163</v>
      </c>
      <c r="J200" s="51" t="s">
        <v>49</v>
      </c>
      <c r="K200" s="53" t="s">
        <v>869</v>
      </c>
      <c r="L200" s="50" t="s">
        <v>34</v>
      </c>
      <c r="M200" s="50" t="s">
        <v>48</v>
      </c>
      <c r="N200" s="54">
        <f>VLOOKUP(L200,'MATRIZ CALIFICACIÓN'!$B$10:$C$24,2,FALSE)</f>
        <v>3</v>
      </c>
      <c r="O200" s="55">
        <f>HLOOKUP(M200,'MATRIZ CALIFICACIÓN'!$D$8:$H$9,2,FALSE)</f>
        <v>5</v>
      </c>
      <c r="P200" s="50">
        <f t="shared" si="0"/>
        <v>35</v>
      </c>
      <c r="Q200" s="50" t="str">
        <f>VLOOKUP(P200,'MATRIZ CALIFICACIÓN'!$D$58:$E$82,2,FALSE)</f>
        <v>EXTREMA</v>
      </c>
      <c r="R200" s="56" t="str">
        <f>VLOOKUP(Q200,'MATRIZ CALIFICACIÓN'!$G$59:$I$62,2,FALSE)</f>
        <v>* Reducir el riesgo
* Evitar el riesgo
* Compartir o transferir el riesgo</v>
      </c>
      <c r="S200" s="51" t="s">
        <v>5</v>
      </c>
      <c r="T200" s="51">
        <f t="shared" si="479"/>
        <v>20</v>
      </c>
      <c r="U200" s="53" t="s">
        <v>1164</v>
      </c>
      <c r="V200" s="53" t="s">
        <v>5</v>
      </c>
      <c r="W200" s="53">
        <f t="shared" si="110"/>
        <v>20</v>
      </c>
      <c r="X200" s="53" t="s">
        <v>5</v>
      </c>
      <c r="Y200" s="53">
        <f t="shared" si="111"/>
        <v>20</v>
      </c>
      <c r="Z200" s="53" t="s">
        <v>5</v>
      </c>
      <c r="AA200" s="53">
        <f t="shared" si="112"/>
        <v>40</v>
      </c>
      <c r="AB200" s="53" t="s">
        <v>11</v>
      </c>
      <c r="AC200" s="57">
        <f t="shared" si="5"/>
        <v>100</v>
      </c>
      <c r="AD200" s="58">
        <f t="shared" si="6"/>
        <v>0</v>
      </c>
      <c r="AE200" s="51">
        <f t="shared" ref="AE200:AF200" si="487">IF(SUM(AC200),AVERAGEIF(AC200,"&gt;0",AC200),1)</f>
        <v>100</v>
      </c>
      <c r="AF200" s="51">
        <f t="shared" si="487"/>
        <v>1</v>
      </c>
      <c r="AG200" s="51">
        <f t="shared" ref="AG200:AH200" si="488">IF(AND(AE200&gt;=0,AE200&lt;=50),0,IF(AND(AE200&gt;50,AE200&lt;76),1,2))</f>
        <v>2</v>
      </c>
      <c r="AH200" s="51">
        <f t="shared" si="488"/>
        <v>0</v>
      </c>
      <c r="AI200" s="59">
        <f t="shared" ref="AI200:AJ200" si="489">IF(AG200&lt;N200,N200-AG200,N200)</f>
        <v>1</v>
      </c>
      <c r="AJ200" s="56">
        <f t="shared" si="489"/>
        <v>5</v>
      </c>
      <c r="AK200" s="51">
        <f t="shared" si="486"/>
        <v>15</v>
      </c>
      <c r="AL200" s="60" t="str">
        <f>VLOOKUP(AI200,'MATRIZ CALIFICACIÓN'!$A$10:$B$24,2,0)</f>
        <v>RARO (1)</v>
      </c>
      <c r="AM200" s="60" t="str">
        <f>HLOOKUP(AJ200,'MATRIZ CALIFICACIÓN'!$D$7:$H$8,2,0)</f>
        <v>CATASTRÓFICO (5)</v>
      </c>
      <c r="AN200" s="50" t="str">
        <f>VLOOKUP(AK200,'MATRIZ CALIFICACIÓN'!$D$58:$E$82,2,FALSE)</f>
        <v>MODERADA</v>
      </c>
      <c r="AO200" s="51" t="str">
        <f>VLOOKUP(AN200,'MATRIZ CALIFICACIÓN'!$G$59:$I$62,2,FALSE)</f>
        <v>* Asumir el riesgo
* Reducir el riesgo</v>
      </c>
      <c r="AP200" s="53" t="s">
        <v>1165</v>
      </c>
      <c r="AQ200" s="61" t="s">
        <v>136</v>
      </c>
      <c r="AR200" s="61" t="s">
        <v>127</v>
      </c>
      <c r="AS200" s="53" t="s">
        <v>388</v>
      </c>
      <c r="AT200" s="67">
        <v>42473</v>
      </c>
      <c r="AU200" s="68" t="s">
        <v>1166</v>
      </c>
      <c r="AV200" s="69" t="s">
        <v>1167</v>
      </c>
      <c r="AW200" s="120">
        <v>42501</v>
      </c>
      <c r="AX200" s="217" t="s">
        <v>1339</v>
      </c>
      <c r="AY200" s="65"/>
      <c r="AZ200" s="65"/>
      <c r="BA200" s="65"/>
      <c r="BB200" s="65"/>
      <c r="BC200" s="65"/>
      <c r="BD200" s="65"/>
      <c r="BE200" s="65"/>
      <c r="BF200" s="65"/>
      <c r="BG200" s="65"/>
      <c r="BH200" s="65"/>
      <c r="BI200" s="66"/>
      <c r="BJ200" s="66"/>
      <c r="BK200" s="66"/>
      <c r="BL200" s="66"/>
      <c r="BM200" s="66"/>
      <c r="BN200" s="66"/>
      <c r="BO200" s="66"/>
      <c r="BP200" s="66"/>
      <c r="BQ200" s="66"/>
      <c r="BR200" s="66"/>
      <c r="BS200" s="66"/>
      <c r="BT200" s="66"/>
      <c r="BU200" s="66"/>
    </row>
    <row r="201" spans="1:73" ht="95.25" customHeight="1">
      <c r="A201" s="50">
        <v>71</v>
      </c>
      <c r="B201" s="51" t="s">
        <v>52</v>
      </c>
      <c r="C201" s="51" t="s">
        <v>53</v>
      </c>
      <c r="D201" s="51" t="s">
        <v>29</v>
      </c>
      <c r="E201" s="52" t="s">
        <v>23</v>
      </c>
      <c r="F201" s="51" t="s">
        <v>1160</v>
      </c>
      <c r="G201" s="51" t="s">
        <v>1168</v>
      </c>
      <c r="H201" s="51" t="s">
        <v>1169</v>
      </c>
      <c r="I201" s="51" t="s">
        <v>1170</v>
      </c>
      <c r="J201" s="51" t="s">
        <v>49</v>
      </c>
      <c r="K201" s="53" t="s">
        <v>597</v>
      </c>
      <c r="L201" s="50" t="s">
        <v>34</v>
      </c>
      <c r="M201" s="50" t="s">
        <v>48</v>
      </c>
      <c r="N201" s="54">
        <f>VLOOKUP(L201,'MATRIZ CALIFICACIÓN'!$B$10:$C$24,2,FALSE)</f>
        <v>3</v>
      </c>
      <c r="O201" s="55">
        <f>HLOOKUP(M201,'MATRIZ CALIFICACIÓN'!$D$8:$H$9,2,FALSE)</f>
        <v>5</v>
      </c>
      <c r="P201" s="50">
        <f t="shared" si="0"/>
        <v>35</v>
      </c>
      <c r="Q201" s="50" t="str">
        <f>VLOOKUP(P201,'MATRIZ CALIFICACIÓN'!$D$58:$E$82,2,FALSE)</f>
        <v>EXTREMA</v>
      </c>
      <c r="R201" s="56" t="str">
        <f>VLOOKUP(Q201,'MATRIZ CALIFICACIÓN'!$G$59:$I$62,2,FALSE)</f>
        <v>* Reducir el riesgo
* Evitar el riesgo
* Compartir o transferir el riesgo</v>
      </c>
      <c r="S201" s="51" t="s">
        <v>5</v>
      </c>
      <c r="T201" s="51">
        <f t="shared" si="479"/>
        <v>20</v>
      </c>
      <c r="U201" s="53" t="s">
        <v>1171</v>
      </c>
      <c r="V201" s="53" t="s">
        <v>5</v>
      </c>
      <c r="W201" s="53">
        <f t="shared" si="110"/>
        <v>20</v>
      </c>
      <c r="X201" s="53" t="s">
        <v>5</v>
      </c>
      <c r="Y201" s="53">
        <f t="shared" si="111"/>
        <v>20</v>
      </c>
      <c r="Z201" s="53" t="s">
        <v>5</v>
      </c>
      <c r="AA201" s="53">
        <f t="shared" si="112"/>
        <v>40</v>
      </c>
      <c r="AB201" s="53" t="s">
        <v>11</v>
      </c>
      <c r="AC201" s="57">
        <f t="shared" si="5"/>
        <v>100</v>
      </c>
      <c r="AD201" s="58">
        <f t="shared" si="6"/>
        <v>0</v>
      </c>
      <c r="AE201" s="51">
        <f t="shared" ref="AE201:AF201" si="490">IF(SUM(AC201),AVERAGEIF(AC201,"&gt;0",AC201),1)</f>
        <v>100</v>
      </c>
      <c r="AF201" s="51">
        <f t="shared" si="490"/>
        <v>1</v>
      </c>
      <c r="AG201" s="51">
        <f t="shared" ref="AG201:AH201" si="491">IF(AND(AE201&gt;=0,AE201&lt;=50),0,IF(AND(AE201&gt;50,AE201&lt;76),1,2))</f>
        <v>2</v>
      </c>
      <c r="AH201" s="51">
        <f t="shared" si="491"/>
        <v>0</v>
      </c>
      <c r="AI201" s="59">
        <f t="shared" ref="AI201:AJ201" si="492">IF(AG201&lt;N201,N201-AG201,N201)</f>
        <v>1</v>
      </c>
      <c r="AJ201" s="56">
        <f t="shared" si="492"/>
        <v>5</v>
      </c>
      <c r="AK201" s="51">
        <f t="shared" si="486"/>
        <v>15</v>
      </c>
      <c r="AL201" s="60" t="str">
        <f>VLOOKUP(AI201,'MATRIZ CALIFICACIÓN'!$A$10:$B$24,2,0)</f>
        <v>RARO (1)</v>
      </c>
      <c r="AM201" s="60" t="str">
        <f>HLOOKUP(AJ201,'MATRIZ CALIFICACIÓN'!$D$7:$H$8,2,0)</f>
        <v>CATASTRÓFICO (5)</v>
      </c>
      <c r="AN201" s="50" t="str">
        <f>VLOOKUP(AK201,'MATRIZ CALIFICACIÓN'!$D$58:$E$82,2,FALSE)</f>
        <v>MODERADA</v>
      </c>
      <c r="AO201" s="51" t="str">
        <f>VLOOKUP(AN201,'MATRIZ CALIFICACIÓN'!$G$59:$I$62,2,FALSE)</f>
        <v>* Asumir el riesgo
* Reducir el riesgo</v>
      </c>
      <c r="AP201" s="53" t="s">
        <v>1172</v>
      </c>
      <c r="AQ201" s="61" t="s">
        <v>136</v>
      </c>
      <c r="AR201" s="61" t="s">
        <v>127</v>
      </c>
      <c r="AS201" s="53" t="s">
        <v>388</v>
      </c>
      <c r="AT201" s="67">
        <v>42478</v>
      </c>
      <c r="AU201" s="172" t="s">
        <v>1173</v>
      </c>
      <c r="AV201" s="69" t="s">
        <v>488</v>
      </c>
      <c r="AW201" s="120">
        <v>42501</v>
      </c>
      <c r="AX201" s="217" t="s">
        <v>1339</v>
      </c>
      <c r="AY201" s="65"/>
      <c r="AZ201" s="65"/>
      <c r="BA201" s="65"/>
      <c r="BB201" s="65"/>
      <c r="BC201" s="65"/>
      <c r="BD201" s="65"/>
      <c r="BE201" s="65"/>
      <c r="BF201" s="65"/>
      <c r="BG201" s="65"/>
      <c r="BH201" s="65"/>
      <c r="BI201" s="66"/>
      <c r="BJ201" s="66"/>
      <c r="BK201" s="66"/>
      <c r="BL201" s="66"/>
      <c r="BM201" s="66"/>
      <c r="BN201" s="66"/>
      <c r="BO201" s="66"/>
      <c r="BP201" s="66"/>
      <c r="BQ201" s="66"/>
      <c r="BR201" s="66"/>
      <c r="BS201" s="66"/>
      <c r="BT201" s="66"/>
      <c r="BU201" s="66"/>
    </row>
    <row r="202" spans="1:73" ht="95.25" customHeight="1">
      <c r="A202" s="74">
        <v>71</v>
      </c>
      <c r="B202" s="173" t="s">
        <v>1174</v>
      </c>
      <c r="C202" s="51" t="s">
        <v>53</v>
      </c>
      <c r="D202" s="51" t="s">
        <v>15</v>
      </c>
      <c r="E202" s="52" t="s">
        <v>30</v>
      </c>
      <c r="F202" s="77" t="s">
        <v>1153</v>
      </c>
      <c r="G202" s="77" t="s">
        <v>1154</v>
      </c>
      <c r="H202" s="72" t="s">
        <v>1155</v>
      </c>
      <c r="I202" s="73" t="s">
        <v>1156</v>
      </c>
      <c r="J202" s="73" t="s">
        <v>1175</v>
      </c>
      <c r="K202" s="73" t="s">
        <v>1176</v>
      </c>
      <c r="L202" s="74" t="s">
        <v>34</v>
      </c>
      <c r="M202" s="73" t="s">
        <v>48</v>
      </c>
      <c r="N202" s="54">
        <f>VLOOKUP(L202,'MATRIZ CALIFICACIÓN'!$B$10:$C$24,2,FALSE)</f>
        <v>3</v>
      </c>
      <c r="O202" s="55">
        <f>HLOOKUP(M202,'MATRIZ CALIFICACIÓN'!$D$8:$H$9,2,FALSE)</f>
        <v>5</v>
      </c>
      <c r="P202" s="50">
        <f t="shared" si="0"/>
        <v>35</v>
      </c>
      <c r="Q202" s="50" t="str">
        <f>VLOOKUP(P202,'MATRIZ CALIFICACIÓN'!$D$58:$E$82,2,FALSE)</f>
        <v>EXTREMA</v>
      </c>
      <c r="R202" s="56" t="str">
        <f>VLOOKUP(Q202,'MATRIZ CALIFICACIÓN'!$G$59:$I$62,2,FALSE)</f>
        <v>* Reducir el riesgo
* Evitar el riesgo
* Compartir o transferir el riesgo</v>
      </c>
      <c r="S202" s="74" t="s">
        <v>5</v>
      </c>
      <c r="T202" s="51">
        <f t="shared" si="479"/>
        <v>20</v>
      </c>
      <c r="U202" s="77" t="s">
        <v>1171</v>
      </c>
      <c r="V202" s="74" t="s">
        <v>1177</v>
      </c>
      <c r="W202" s="53">
        <f t="shared" si="110"/>
        <v>0</v>
      </c>
      <c r="X202" s="74" t="s">
        <v>1177</v>
      </c>
      <c r="Y202" s="53">
        <f t="shared" si="111"/>
        <v>0</v>
      </c>
      <c r="Z202" s="74" t="s">
        <v>1177</v>
      </c>
      <c r="AA202" s="53">
        <f t="shared" si="112"/>
        <v>0</v>
      </c>
      <c r="AB202" s="53" t="s">
        <v>12</v>
      </c>
      <c r="AC202" s="75">
        <f t="shared" si="5"/>
        <v>0</v>
      </c>
      <c r="AD202" s="58">
        <f t="shared" si="6"/>
        <v>20</v>
      </c>
      <c r="AE202" s="51">
        <f t="shared" ref="AE202:AF202" si="493">IF(SUM(AC202),AVERAGEIF(AC202,"&gt;0",AC202),1)</f>
        <v>1</v>
      </c>
      <c r="AF202" s="51">
        <f t="shared" si="493"/>
        <v>20</v>
      </c>
      <c r="AG202" s="51">
        <f t="shared" ref="AG202:AH202" si="494">IF(AND(AE202&gt;=0,AE202&lt;=50),0,IF(AND(AE202&gt;50,AE202&lt;76),1,2))</f>
        <v>0</v>
      </c>
      <c r="AH202" s="51">
        <f t="shared" si="494"/>
        <v>0</v>
      </c>
      <c r="AI202" s="59">
        <f t="shared" ref="AI202:AJ202" si="495">IF(AG202&lt;N202,N202-AG202,N202)</f>
        <v>3</v>
      </c>
      <c r="AJ202" s="56">
        <f t="shared" si="495"/>
        <v>5</v>
      </c>
      <c r="AK202" s="51">
        <f>VALUE(CONCATENATE(AI131:AI202,AJ202))</f>
        <v>35</v>
      </c>
      <c r="AL202" s="76" t="s">
        <v>1338</v>
      </c>
      <c r="AM202" s="76" t="s">
        <v>1338</v>
      </c>
      <c r="AN202" s="50" t="s">
        <v>1338</v>
      </c>
      <c r="AO202" s="51" t="s">
        <v>1338</v>
      </c>
      <c r="AP202" s="73" t="s">
        <v>1178</v>
      </c>
      <c r="AQ202" s="77" t="s">
        <v>136</v>
      </c>
      <c r="AR202" s="77" t="s">
        <v>127</v>
      </c>
      <c r="AS202" s="77" t="s">
        <v>1179</v>
      </c>
      <c r="AT202" s="78">
        <v>42482</v>
      </c>
      <c r="AU202" s="79" t="s">
        <v>1180</v>
      </c>
      <c r="AV202" s="69" t="s">
        <v>1181</v>
      </c>
      <c r="AW202" s="120">
        <v>42501</v>
      </c>
      <c r="AX202" s="217" t="s">
        <v>1339</v>
      </c>
      <c r="AY202" s="81"/>
      <c r="AZ202" s="65"/>
      <c r="BA202" s="65"/>
      <c r="BB202" s="65"/>
      <c r="BC202" s="65"/>
      <c r="BD202" s="82"/>
      <c r="BE202" s="65"/>
      <c r="BF202" s="65"/>
      <c r="BG202" s="65"/>
      <c r="BH202" s="65"/>
      <c r="BI202" s="66"/>
      <c r="BJ202" s="66"/>
      <c r="BK202" s="66"/>
      <c r="BL202" s="66"/>
      <c r="BM202" s="66"/>
      <c r="BN202" s="66"/>
      <c r="BO202" s="66"/>
      <c r="BP202" s="66"/>
      <c r="BQ202" s="66"/>
      <c r="BR202" s="66"/>
      <c r="BS202" s="66"/>
      <c r="BT202" s="66"/>
      <c r="BU202" s="66"/>
    </row>
    <row r="203" spans="1:73" ht="95.25" customHeight="1">
      <c r="A203" s="50">
        <v>72</v>
      </c>
      <c r="B203" s="51" t="s">
        <v>56</v>
      </c>
      <c r="C203" s="51" t="s">
        <v>57</v>
      </c>
      <c r="D203" s="51" t="s">
        <v>15</v>
      </c>
      <c r="E203" s="52" t="s">
        <v>30</v>
      </c>
      <c r="F203" s="51" t="s">
        <v>1182</v>
      </c>
      <c r="G203" s="51" t="s">
        <v>1183</v>
      </c>
      <c r="H203" s="51" t="s">
        <v>1184</v>
      </c>
      <c r="I203" s="51" t="s">
        <v>1185</v>
      </c>
      <c r="J203" s="51" t="s">
        <v>49</v>
      </c>
      <c r="K203" s="53" t="s">
        <v>385</v>
      </c>
      <c r="L203" s="50" t="s">
        <v>34</v>
      </c>
      <c r="M203" s="50" t="s">
        <v>48</v>
      </c>
      <c r="N203" s="54">
        <f>VLOOKUP(L203,'MATRIZ CALIFICACIÓN'!$B$10:$C$24,2,FALSE)</f>
        <v>3</v>
      </c>
      <c r="O203" s="55">
        <f>HLOOKUP(M203,'MATRIZ CALIFICACIÓN'!$D$8:$H$9,2,FALSE)</f>
        <v>5</v>
      </c>
      <c r="P203" s="50">
        <f t="shared" si="0"/>
        <v>35</v>
      </c>
      <c r="Q203" s="50" t="str">
        <f>VLOOKUP(P203,'MATRIZ CALIFICACIÓN'!$D$58:$E$82,2,FALSE)</f>
        <v>EXTREMA</v>
      </c>
      <c r="R203" s="56" t="str">
        <f>VLOOKUP(Q203,'MATRIZ CALIFICACIÓN'!$G$59:$I$62,2,FALSE)</f>
        <v>* Reducir el riesgo
* Evitar el riesgo
* Compartir o transferir el riesgo</v>
      </c>
      <c r="S203" s="51" t="s">
        <v>5</v>
      </c>
      <c r="T203" s="51">
        <f t="shared" si="479"/>
        <v>20</v>
      </c>
      <c r="U203" s="53" t="s">
        <v>1186</v>
      </c>
      <c r="V203" s="53" t="s">
        <v>5</v>
      </c>
      <c r="W203" s="53">
        <f t="shared" si="110"/>
        <v>20</v>
      </c>
      <c r="X203" s="53" t="s">
        <v>5</v>
      </c>
      <c r="Y203" s="53">
        <f t="shared" si="111"/>
        <v>20</v>
      </c>
      <c r="Z203" s="53" t="s">
        <v>5</v>
      </c>
      <c r="AA203" s="53">
        <f t="shared" si="112"/>
        <v>40</v>
      </c>
      <c r="AB203" s="53" t="s">
        <v>11</v>
      </c>
      <c r="AC203" s="57">
        <f t="shared" si="5"/>
        <v>100</v>
      </c>
      <c r="AD203" s="58">
        <f t="shared" si="6"/>
        <v>0</v>
      </c>
      <c r="AE203" s="51">
        <f t="shared" ref="AE203:AF203" si="496">IF(SUM(AC203),AVERAGEIF(AC203,"&gt;0",AC203),1)</f>
        <v>100</v>
      </c>
      <c r="AF203" s="51">
        <f t="shared" si="496"/>
        <v>1</v>
      </c>
      <c r="AG203" s="51">
        <f t="shared" ref="AG203:AH203" si="497">IF(AND(AE203&gt;=0,AE203&lt;=50),0,IF(AND(AE203&gt;50,AE203&lt;76),1,2))</f>
        <v>2</v>
      </c>
      <c r="AH203" s="51">
        <f t="shared" si="497"/>
        <v>0</v>
      </c>
      <c r="AI203" s="59">
        <f t="shared" ref="AI203:AJ203" si="498">IF(AG203&lt;N203,N203-AG203,N203)</f>
        <v>1</v>
      </c>
      <c r="AJ203" s="56">
        <f t="shared" si="498"/>
        <v>5</v>
      </c>
      <c r="AK203" s="51">
        <f t="shared" ref="AK203:AK205" si="499">VALUE(CONCATENATE(AI10:AI203,AJ203))</f>
        <v>15</v>
      </c>
      <c r="AL203" s="60" t="str">
        <f>VLOOKUP(AI203,'MATRIZ CALIFICACIÓN'!$A$10:$B$24,2,0)</f>
        <v>RARO (1)</v>
      </c>
      <c r="AM203" s="60" t="str">
        <f>HLOOKUP(AJ203,'MATRIZ CALIFICACIÓN'!$D$7:$H$8,2,0)</f>
        <v>CATASTRÓFICO (5)</v>
      </c>
      <c r="AN203" s="50" t="str">
        <f>VLOOKUP(AK203,'MATRIZ CALIFICACIÓN'!$D$58:$E$82,2,FALSE)</f>
        <v>MODERADA</v>
      </c>
      <c r="AO203" s="51" t="str">
        <f>VLOOKUP(AN203,'MATRIZ CALIFICACIÓN'!$G$59:$I$62,2,FALSE)</f>
        <v>* Asumir el riesgo
* Reducir el riesgo</v>
      </c>
      <c r="AP203" s="53" t="s">
        <v>1187</v>
      </c>
      <c r="AQ203" s="61" t="s">
        <v>136</v>
      </c>
      <c r="AR203" s="61" t="s">
        <v>127</v>
      </c>
      <c r="AS203" s="53" t="s">
        <v>388</v>
      </c>
      <c r="AT203" s="67">
        <v>42482</v>
      </c>
      <c r="AU203" s="79" t="s">
        <v>1188</v>
      </c>
      <c r="AV203" s="69" t="s">
        <v>1189</v>
      </c>
      <c r="AW203" s="120">
        <v>42501</v>
      </c>
      <c r="AX203" s="217" t="s">
        <v>1339</v>
      </c>
      <c r="AY203" s="65"/>
      <c r="AZ203" s="65"/>
      <c r="BA203" s="65"/>
      <c r="BB203" s="65"/>
      <c r="BC203" s="65"/>
      <c r="BD203" s="65"/>
      <c r="BE203" s="65"/>
      <c r="BF203" s="65"/>
      <c r="BG203" s="65"/>
      <c r="BH203" s="65"/>
      <c r="BI203" s="66"/>
      <c r="BJ203" s="66"/>
      <c r="BK203" s="66"/>
      <c r="BL203" s="66"/>
      <c r="BM203" s="66"/>
      <c r="BN203" s="66"/>
      <c r="BO203" s="66"/>
      <c r="BP203" s="66"/>
      <c r="BQ203" s="66"/>
      <c r="BR203" s="66"/>
      <c r="BS203" s="66"/>
      <c r="BT203" s="66"/>
      <c r="BU203" s="66"/>
    </row>
    <row r="204" spans="1:73" ht="95.25" customHeight="1">
      <c r="A204" s="50">
        <v>72</v>
      </c>
      <c r="B204" s="51" t="s">
        <v>56</v>
      </c>
      <c r="C204" s="51" t="s">
        <v>57</v>
      </c>
      <c r="D204" s="51" t="s">
        <v>15</v>
      </c>
      <c r="E204" s="52" t="s">
        <v>23</v>
      </c>
      <c r="F204" s="51" t="s">
        <v>1182</v>
      </c>
      <c r="G204" s="51" t="s">
        <v>1183</v>
      </c>
      <c r="H204" s="51" t="s">
        <v>1184</v>
      </c>
      <c r="I204" s="51" t="s">
        <v>1190</v>
      </c>
      <c r="J204" s="51" t="s">
        <v>49</v>
      </c>
      <c r="K204" s="53" t="s">
        <v>869</v>
      </c>
      <c r="L204" s="50" t="s">
        <v>34</v>
      </c>
      <c r="M204" s="50" t="s">
        <v>48</v>
      </c>
      <c r="N204" s="54">
        <f>VLOOKUP(L204,'MATRIZ CALIFICACIÓN'!$B$10:$C$24,2,FALSE)</f>
        <v>3</v>
      </c>
      <c r="O204" s="55">
        <f>HLOOKUP(M204,'MATRIZ CALIFICACIÓN'!$D$8:$H$9,2,FALSE)</f>
        <v>5</v>
      </c>
      <c r="P204" s="50">
        <f t="shared" si="0"/>
        <v>35</v>
      </c>
      <c r="Q204" s="50" t="str">
        <f>VLOOKUP(P204,'MATRIZ CALIFICACIÓN'!$D$58:$E$82,2,FALSE)</f>
        <v>EXTREMA</v>
      </c>
      <c r="R204" s="56" t="str">
        <f>VLOOKUP(Q204,'MATRIZ CALIFICACIÓN'!$G$59:$I$62,2,FALSE)</f>
        <v>* Reducir el riesgo
* Evitar el riesgo
* Compartir o transferir el riesgo</v>
      </c>
      <c r="S204" s="51" t="s">
        <v>5</v>
      </c>
      <c r="T204" s="51">
        <f t="shared" si="479"/>
        <v>20</v>
      </c>
      <c r="U204" s="53" t="s">
        <v>1191</v>
      </c>
      <c r="V204" s="53" t="s">
        <v>5</v>
      </c>
      <c r="W204" s="53">
        <f t="shared" si="110"/>
        <v>20</v>
      </c>
      <c r="X204" s="53" t="s">
        <v>5</v>
      </c>
      <c r="Y204" s="53">
        <f t="shared" si="111"/>
        <v>20</v>
      </c>
      <c r="Z204" s="53" t="s">
        <v>5</v>
      </c>
      <c r="AA204" s="53">
        <f t="shared" si="112"/>
        <v>40</v>
      </c>
      <c r="AB204" s="53" t="s">
        <v>11</v>
      </c>
      <c r="AC204" s="57">
        <f t="shared" si="5"/>
        <v>100</v>
      </c>
      <c r="AD204" s="58">
        <f t="shared" si="6"/>
        <v>0</v>
      </c>
      <c r="AE204" s="51">
        <f t="shared" ref="AE204:AF204" si="500">IF(SUM(AC204),AVERAGEIF(AC204,"&gt;0",AC204),1)</f>
        <v>100</v>
      </c>
      <c r="AF204" s="51">
        <f t="shared" si="500"/>
        <v>1</v>
      </c>
      <c r="AG204" s="51">
        <f t="shared" ref="AG204:AH204" si="501">IF(AND(AE204&gt;=0,AE204&lt;=50),0,IF(AND(AE204&gt;50,AE204&lt;76),1,2))</f>
        <v>2</v>
      </c>
      <c r="AH204" s="51">
        <f t="shared" si="501"/>
        <v>0</v>
      </c>
      <c r="AI204" s="59">
        <f t="shared" ref="AI204:AJ204" si="502">IF(AG204&lt;N204,N204-AG204,N204)</f>
        <v>1</v>
      </c>
      <c r="AJ204" s="56">
        <f t="shared" si="502"/>
        <v>5</v>
      </c>
      <c r="AK204" s="51">
        <f t="shared" si="499"/>
        <v>15</v>
      </c>
      <c r="AL204" s="60" t="str">
        <f>VLOOKUP(AI204,'MATRIZ CALIFICACIÓN'!$A$10:$B$24,2,0)</f>
        <v>RARO (1)</v>
      </c>
      <c r="AM204" s="60" t="str">
        <f>HLOOKUP(AJ204,'MATRIZ CALIFICACIÓN'!$D$7:$H$8,2,0)</f>
        <v>CATASTRÓFICO (5)</v>
      </c>
      <c r="AN204" s="50" t="str">
        <f>VLOOKUP(AK204,'MATRIZ CALIFICACIÓN'!$D$58:$E$82,2,FALSE)</f>
        <v>MODERADA</v>
      </c>
      <c r="AO204" s="51" t="str">
        <f>VLOOKUP(AN204,'MATRIZ CALIFICACIÓN'!$G$59:$I$62,2,FALSE)</f>
        <v>* Asumir el riesgo
* Reducir el riesgo</v>
      </c>
      <c r="AP204" s="53" t="s">
        <v>1192</v>
      </c>
      <c r="AQ204" s="61" t="s">
        <v>136</v>
      </c>
      <c r="AR204" s="61" t="s">
        <v>127</v>
      </c>
      <c r="AS204" s="53" t="s">
        <v>388</v>
      </c>
      <c r="AT204" s="67">
        <v>42473</v>
      </c>
      <c r="AU204" s="68" t="s">
        <v>1193</v>
      </c>
      <c r="AV204" s="80">
        <v>0.33</v>
      </c>
      <c r="AW204" s="120">
        <v>42501</v>
      </c>
      <c r="AX204" s="218" t="s">
        <v>1343</v>
      </c>
      <c r="AY204" s="65"/>
      <c r="AZ204" s="65"/>
      <c r="BA204" s="65"/>
      <c r="BB204" s="65"/>
      <c r="BC204" s="65"/>
      <c r="BD204" s="65"/>
      <c r="BE204" s="65"/>
      <c r="BF204" s="65"/>
      <c r="BG204" s="65"/>
      <c r="BH204" s="65"/>
      <c r="BI204" s="66"/>
      <c r="BJ204" s="66"/>
      <c r="BK204" s="66"/>
      <c r="BL204" s="66"/>
      <c r="BM204" s="66"/>
      <c r="BN204" s="66"/>
      <c r="BO204" s="66"/>
      <c r="BP204" s="66"/>
      <c r="BQ204" s="66"/>
      <c r="BR204" s="66"/>
      <c r="BS204" s="66"/>
      <c r="BT204" s="66"/>
      <c r="BU204" s="66"/>
    </row>
    <row r="205" spans="1:73" ht="95.25" customHeight="1">
      <c r="A205" s="50">
        <v>72</v>
      </c>
      <c r="B205" s="51" t="s">
        <v>56</v>
      </c>
      <c r="C205" s="51" t="s">
        <v>57</v>
      </c>
      <c r="D205" s="51" t="s">
        <v>29</v>
      </c>
      <c r="E205" s="52" t="s">
        <v>23</v>
      </c>
      <c r="F205" s="51" t="s">
        <v>1182</v>
      </c>
      <c r="G205" s="51" t="s">
        <v>1183</v>
      </c>
      <c r="H205" s="51" t="s">
        <v>1194</v>
      </c>
      <c r="I205" s="51" t="s">
        <v>1190</v>
      </c>
      <c r="J205" s="51" t="s">
        <v>49</v>
      </c>
      <c r="K205" s="53" t="s">
        <v>1195</v>
      </c>
      <c r="L205" s="50" t="s">
        <v>34</v>
      </c>
      <c r="M205" s="50" t="s">
        <v>48</v>
      </c>
      <c r="N205" s="54">
        <f>VLOOKUP(L205,'MATRIZ CALIFICACIÓN'!$B$10:$C$24,2,FALSE)</f>
        <v>3</v>
      </c>
      <c r="O205" s="55">
        <f>HLOOKUP(M205,'MATRIZ CALIFICACIÓN'!$D$8:$H$9,2,FALSE)</f>
        <v>5</v>
      </c>
      <c r="P205" s="50">
        <f t="shared" si="0"/>
        <v>35</v>
      </c>
      <c r="Q205" s="50" t="str">
        <f>VLOOKUP(P205,'MATRIZ CALIFICACIÓN'!$D$58:$E$82,2,FALSE)</f>
        <v>EXTREMA</v>
      </c>
      <c r="R205" s="56" t="str">
        <f>VLOOKUP(Q205,'MATRIZ CALIFICACIÓN'!$G$59:$I$62,2,FALSE)</f>
        <v>* Reducir el riesgo
* Evitar el riesgo
* Compartir o transferir el riesgo</v>
      </c>
      <c r="S205" s="51" t="s">
        <v>5</v>
      </c>
      <c r="T205" s="51">
        <f t="shared" si="479"/>
        <v>20</v>
      </c>
      <c r="U205" s="53" t="s">
        <v>1196</v>
      </c>
      <c r="V205" s="53" t="s">
        <v>5</v>
      </c>
      <c r="W205" s="53">
        <f t="shared" si="110"/>
        <v>20</v>
      </c>
      <c r="X205" s="53" t="s">
        <v>5</v>
      </c>
      <c r="Y205" s="53">
        <f t="shared" si="111"/>
        <v>20</v>
      </c>
      <c r="Z205" s="53" t="s">
        <v>5</v>
      </c>
      <c r="AA205" s="53">
        <f t="shared" si="112"/>
        <v>40</v>
      </c>
      <c r="AB205" s="53" t="s">
        <v>11</v>
      </c>
      <c r="AC205" s="57">
        <f t="shared" si="5"/>
        <v>100</v>
      </c>
      <c r="AD205" s="58">
        <f t="shared" si="6"/>
        <v>0</v>
      </c>
      <c r="AE205" s="51">
        <f t="shared" ref="AE205:AF205" si="503">IF(SUM(AC205),AVERAGEIF(AC205,"&gt;0",AC205),1)</f>
        <v>100</v>
      </c>
      <c r="AF205" s="51">
        <f t="shared" si="503"/>
        <v>1</v>
      </c>
      <c r="AG205" s="51">
        <f t="shared" ref="AG205:AH205" si="504">IF(AND(AE205&gt;=0,AE205&lt;=50),0,IF(AND(AE205&gt;50,AE205&lt;76),1,2))</f>
        <v>2</v>
      </c>
      <c r="AH205" s="51">
        <f t="shared" si="504"/>
        <v>0</v>
      </c>
      <c r="AI205" s="59">
        <f t="shared" ref="AI205:AJ205" si="505">IF(AG205&lt;N205,N205-AG205,N205)</f>
        <v>1</v>
      </c>
      <c r="AJ205" s="56">
        <f t="shared" si="505"/>
        <v>5</v>
      </c>
      <c r="AK205" s="51">
        <f t="shared" si="499"/>
        <v>15</v>
      </c>
      <c r="AL205" s="60" t="str">
        <f>VLOOKUP(AI205,'MATRIZ CALIFICACIÓN'!$A$10:$B$24,2,0)</f>
        <v>RARO (1)</v>
      </c>
      <c r="AM205" s="60" t="str">
        <f>HLOOKUP(AJ205,'MATRIZ CALIFICACIÓN'!$D$7:$H$8,2,0)</f>
        <v>CATASTRÓFICO (5)</v>
      </c>
      <c r="AN205" s="50" t="str">
        <f>VLOOKUP(AK205,'MATRIZ CALIFICACIÓN'!$D$58:$E$82,2,FALSE)</f>
        <v>MODERADA</v>
      </c>
      <c r="AO205" s="51" t="str">
        <f>VLOOKUP(AN205,'MATRIZ CALIFICACIÓN'!$G$59:$I$62,2,FALSE)</f>
        <v>* Asumir el riesgo
* Reducir el riesgo</v>
      </c>
      <c r="AP205" s="53" t="s">
        <v>1197</v>
      </c>
      <c r="AQ205" s="61" t="s">
        <v>136</v>
      </c>
      <c r="AR205" s="61" t="s">
        <v>127</v>
      </c>
      <c r="AS205" s="53" t="s">
        <v>388</v>
      </c>
      <c r="AT205" s="67">
        <v>42478</v>
      </c>
      <c r="AU205" s="63" t="s">
        <v>1198</v>
      </c>
      <c r="AV205" s="69" t="s">
        <v>1199</v>
      </c>
      <c r="AW205" s="120">
        <v>42501</v>
      </c>
      <c r="AX205" s="217" t="s">
        <v>1339</v>
      </c>
      <c r="AY205" s="65"/>
      <c r="AZ205" s="65"/>
      <c r="BA205" s="65"/>
      <c r="BB205" s="65"/>
      <c r="BC205" s="65"/>
      <c r="BD205" s="65"/>
      <c r="BE205" s="65"/>
      <c r="BF205" s="65"/>
      <c r="BG205" s="65"/>
      <c r="BH205" s="65"/>
      <c r="BI205" s="66"/>
      <c r="BJ205" s="66"/>
      <c r="BK205" s="66"/>
      <c r="BL205" s="66"/>
      <c r="BM205" s="66"/>
      <c r="BN205" s="66"/>
      <c r="BO205" s="66"/>
      <c r="BP205" s="66"/>
      <c r="BQ205" s="66"/>
      <c r="BR205" s="66"/>
      <c r="BS205" s="66"/>
      <c r="BT205" s="66"/>
      <c r="BU205" s="66"/>
    </row>
    <row r="206" spans="1:73" ht="132.75" customHeight="1">
      <c r="A206" s="50">
        <v>72</v>
      </c>
      <c r="B206" s="51" t="s">
        <v>56</v>
      </c>
      <c r="C206" s="51" t="s">
        <v>57</v>
      </c>
      <c r="D206" s="51"/>
      <c r="E206" s="52" t="s">
        <v>30</v>
      </c>
      <c r="F206" s="51" t="s">
        <v>1182</v>
      </c>
      <c r="G206" s="51" t="s">
        <v>1183</v>
      </c>
      <c r="H206" s="51" t="s">
        <v>1184</v>
      </c>
      <c r="I206" s="51" t="s">
        <v>1190</v>
      </c>
      <c r="J206" s="51" t="s">
        <v>49</v>
      </c>
      <c r="K206" s="53" t="s">
        <v>1200</v>
      </c>
      <c r="L206" s="50" t="s">
        <v>34</v>
      </c>
      <c r="M206" s="50" t="s">
        <v>48</v>
      </c>
      <c r="N206" s="54">
        <f>VLOOKUP(L206,'MATRIZ CALIFICACIÓN'!$B$10:$C$24,2,FALSE)</f>
        <v>3</v>
      </c>
      <c r="O206" s="55">
        <f>HLOOKUP(M206,'MATRIZ CALIFICACIÓN'!$D$8:$H$9,2,FALSE)</f>
        <v>5</v>
      </c>
      <c r="P206" s="50">
        <f t="shared" si="0"/>
        <v>35</v>
      </c>
      <c r="Q206" s="50" t="str">
        <f>VLOOKUP(P206,'MATRIZ CALIFICACIÓN'!$D$58:$E$82,2,FALSE)</f>
        <v>EXTREMA</v>
      </c>
      <c r="R206" s="56" t="str">
        <f>VLOOKUP(Q206,'MATRIZ CALIFICACIÓN'!$G$59:$I$62,2,FALSE)</f>
        <v>* Reducir el riesgo
* Evitar el riesgo
* Compartir o transferir el riesgo</v>
      </c>
      <c r="S206" s="51" t="s">
        <v>5</v>
      </c>
      <c r="T206" s="51">
        <f t="shared" si="479"/>
        <v>20</v>
      </c>
      <c r="U206" s="53" t="s">
        <v>1201</v>
      </c>
      <c r="V206" s="53" t="s">
        <v>5</v>
      </c>
      <c r="W206" s="53">
        <f t="shared" si="110"/>
        <v>20</v>
      </c>
      <c r="X206" s="53" t="s">
        <v>5</v>
      </c>
      <c r="Y206" s="53">
        <f t="shared" si="111"/>
        <v>20</v>
      </c>
      <c r="Z206" s="53" t="s">
        <v>5</v>
      </c>
      <c r="AA206" s="53">
        <f t="shared" si="112"/>
        <v>40</v>
      </c>
      <c r="AB206" s="53" t="s">
        <v>11</v>
      </c>
      <c r="AC206" s="57">
        <f t="shared" si="5"/>
        <v>100</v>
      </c>
      <c r="AD206" s="58">
        <f t="shared" si="6"/>
        <v>0</v>
      </c>
      <c r="AE206" s="51">
        <f t="shared" ref="AE206:AF206" si="506">IF(SUM(AC206),AVERAGEIF(AC206,"&gt;0",AC206),1)</f>
        <v>100</v>
      </c>
      <c r="AF206" s="51">
        <f t="shared" si="506"/>
        <v>1</v>
      </c>
      <c r="AG206" s="51">
        <f t="shared" ref="AG206:AH206" si="507">IF(AND(AE206&gt;=0,AE206&lt;=50),0,IF(AND(AE206&gt;50,AE206&lt;76),1,2))</f>
        <v>2</v>
      </c>
      <c r="AH206" s="51">
        <f t="shared" si="507"/>
        <v>0</v>
      </c>
      <c r="AI206" s="59">
        <f t="shared" ref="AI206:AJ206" si="508">IF(AG206&lt;N206,N206-AG206,N206)</f>
        <v>1</v>
      </c>
      <c r="AJ206" s="56">
        <f t="shared" si="508"/>
        <v>5</v>
      </c>
      <c r="AK206" s="51">
        <f>VALUE(CONCATENATE(AI102:AI206,AJ206))</f>
        <v>15</v>
      </c>
      <c r="AL206" s="76" t="s">
        <v>1338</v>
      </c>
      <c r="AM206" s="76" t="s">
        <v>1338</v>
      </c>
      <c r="AN206" s="50" t="s">
        <v>1338</v>
      </c>
      <c r="AO206" s="51" t="s">
        <v>1338</v>
      </c>
      <c r="AP206" s="53" t="s">
        <v>1202</v>
      </c>
      <c r="AQ206" s="61" t="s">
        <v>136</v>
      </c>
      <c r="AR206" s="61" t="s">
        <v>127</v>
      </c>
      <c r="AS206" s="53" t="s">
        <v>1203</v>
      </c>
      <c r="AT206" s="67">
        <v>42481</v>
      </c>
      <c r="AU206" s="79" t="s">
        <v>1204</v>
      </c>
      <c r="AV206" s="80">
        <v>0.25</v>
      </c>
      <c r="AW206" s="120">
        <v>42501</v>
      </c>
      <c r="AX206" s="217" t="s">
        <v>1339</v>
      </c>
      <c r="AY206" s="65"/>
      <c r="AZ206" s="65"/>
      <c r="BA206" s="65"/>
      <c r="BB206" s="65"/>
      <c r="BC206" s="65"/>
      <c r="BD206" s="65"/>
      <c r="BE206" s="65"/>
      <c r="BF206" s="65"/>
      <c r="BG206" s="65"/>
      <c r="BH206" s="65"/>
      <c r="BI206" s="66"/>
      <c r="BJ206" s="66"/>
      <c r="BK206" s="66"/>
      <c r="BL206" s="66"/>
      <c r="BM206" s="66"/>
      <c r="BN206" s="66"/>
      <c r="BO206" s="66"/>
      <c r="BP206" s="66"/>
      <c r="BQ206" s="66"/>
      <c r="BR206" s="66"/>
      <c r="BS206" s="66"/>
      <c r="BT206" s="66"/>
      <c r="BU206" s="66"/>
    </row>
    <row r="207" spans="1:73" ht="95.25" customHeight="1">
      <c r="A207" s="50">
        <v>73</v>
      </c>
      <c r="B207" s="51" t="s">
        <v>56</v>
      </c>
      <c r="C207" s="51" t="s">
        <v>57</v>
      </c>
      <c r="D207" s="51" t="s">
        <v>15</v>
      </c>
      <c r="E207" s="52" t="s">
        <v>30</v>
      </c>
      <c r="F207" s="51" t="s">
        <v>1205</v>
      </c>
      <c r="G207" s="51" t="s">
        <v>1206</v>
      </c>
      <c r="H207" s="51" t="s">
        <v>1207</v>
      </c>
      <c r="I207" s="51" t="s">
        <v>1208</v>
      </c>
      <c r="J207" s="51" t="s">
        <v>49</v>
      </c>
      <c r="K207" s="53" t="s">
        <v>385</v>
      </c>
      <c r="L207" s="50" t="s">
        <v>34</v>
      </c>
      <c r="M207" s="50" t="s">
        <v>48</v>
      </c>
      <c r="N207" s="54">
        <f>VLOOKUP(L207,'MATRIZ CALIFICACIÓN'!$B$10:$C$24,2,FALSE)</f>
        <v>3</v>
      </c>
      <c r="O207" s="55">
        <f>HLOOKUP(M207,'MATRIZ CALIFICACIÓN'!$D$8:$H$9,2,FALSE)</f>
        <v>5</v>
      </c>
      <c r="P207" s="50">
        <f t="shared" si="0"/>
        <v>35</v>
      </c>
      <c r="Q207" s="50" t="str">
        <f>VLOOKUP(P207,'MATRIZ CALIFICACIÓN'!$D$58:$E$82,2,FALSE)</f>
        <v>EXTREMA</v>
      </c>
      <c r="R207" s="56" t="str">
        <f>VLOOKUP(Q207,'MATRIZ CALIFICACIÓN'!$G$59:$I$62,2,FALSE)</f>
        <v>* Reducir el riesgo
* Evitar el riesgo
* Compartir o transferir el riesgo</v>
      </c>
      <c r="S207" s="51" t="s">
        <v>5</v>
      </c>
      <c r="T207" s="51">
        <f t="shared" si="479"/>
        <v>20</v>
      </c>
      <c r="U207" s="53" t="s">
        <v>1209</v>
      </c>
      <c r="V207" s="53" t="s">
        <v>5</v>
      </c>
      <c r="W207" s="53">
        <f t="shared" si="110"/>
        <v>20</v>
      </c>
      <c r="X207" s="53" t="s">
        <v>5</v>
      </c>
      <c r="Y207" s="53">
        <f t="shared" si="111"/>
        <v>20</v>
      </c>
      <c r="Z207" s="53" t="s">
        <v>5</v>
      </c>
      <c r="AA207" s="53">
        <f t="shared" si="112"/>
        <v>40</v>
      </c>
      <c r="AB207" s="53" t="s">
        <v>11</v>
      </c>
      <c r="AC207" s="57">
        <f t="shared" si="5"/>
        <v>100</v>
      </c>
      <c r="AD207" s="58">
        <f t="shared" si="6"/>
        <v>0</v>
      </c>
      <c r="AE207" s="51">
        <f t="shared" ref="AE207:AF207" si="509">IF(SUM(AC207),AVERAGEIF(AC207,"&gt;0",AC207),1)</f>
        <v>100</v>
      </c>
      <c r="AF207" s="51">
        <f t="shared" si="509"/>
        <v>1</v>
      </c>
      <c r="AG207" s="51">
        <f t="shared" ref="AG207:AH207" si="510">IF(AND(AE207&gt;=0,AE207&lt;=50),0,IF(AND(AE207&gt;50,AE207&lt;76),1,2))</f>
        <v>2</v>
      </c>
      <c r="AH207" s="51">
        <f t="shared" si="510"/>
        <v>0</v>
      </c>
      <c r="AI207" s="59">
        <f t="shared" ref="AI207:AJ207" si="511">IF(AG207&lt;N207,N207-AG207,N207)</f>
        <v>1</v>
      </c>
      <c r="AJ207" s="56">
        <f t="shared" si="511"/>
        <v>5</v>
      </c>
      <c r="AK207" s="51">
        <f t="shared" ref="AK207:AK209" si="512">VALUE(CONCATENATE(AI11:AI207,AJ207))</f>
        <v>15</v>
      </c>
      <c r="AL207" s="60" t="str">
        <f>VLOOKUP(AI207,'MATRIZ CALIFICACIÓN'!$A$10:$B$24,2,0)</f>
        <v>RARO (1)</v>
      </c>
      <c r="AM207" s="60" t="str">
        <f>HLOOKUP(AJ207,'MATRIZ CALIFICACIÓN'!$D$7:$H$8,2,0)</f>
        <v>CATASTRÓFICO (5)</v>
      </c>
      <c r="AN207" s="50" t="str">
        <f>VLOOKUP(AK207,'MATRIZ CALIFICACIÓN'!$D$58:$E$82,2,FALSE)</f>
        <v>MODERADA</v>
      </c>
      <c r="AO207" s="51" t="str">
        <f>VLOOKUP(AN207,'MATRIZ CALIFICACIÓN'!$G$59:$I$62,2,FALSE)</f>
        <v>* Asumir el riesgo
* Reducir el riesgo</v>
      </c>
      <c r="AP207" s="53" t="s">
        <v>1210</v>
      </c>
      <c r="AQ207" s="61" t="s">
        <v>136</v>
      </c>
      <c r="AR207" s="61" t="s">
        <v>127</v>
      </c>
      <c r="AS207" s="53" t="s">
        <v>388</v>
      </c>
      <c r="AT207" s="67">
        <v>42482</v>
      </c>
      <c r="AU207" s="79" t="s">
        <v>1211</v>
      </c>
      <c r="AV207" s="69" t="s">
        <v>1212</v>
      </c>
      <c r="AW207" s="120">
        <v>42501</v>
      </c>
      <c r="AX207" s="217" t="s">
        <v>1339</v>
      </c>
      <c r="AY207" s="65"/>
      <c r="AZ207" s="65"/>
      <c r="BA207" s="65"/>
      <c r="BB207" s="65"/>
      <c r="BC207" s="65"/>
      <c r="BD207" s="65"/>
      <c r="BE207" s="65"/>
      <c r="BF207" s="65"/>
      <c r="BG207" s="65"/>
      <c r="BH207" s="65"/>
      <c r="BI207" s="66"/>
      <c r="BJ207" s="66"/>
      <c r="BK207" s="66"/>
      <c r="BL207" s="66"/>
      <c r="BM207" s="66"/>
      <c r="BN207" s="66"/>
      <c r="BO207" s="66"/>
      <c r="BP207" s="66"/>
      <c r="BQ207" s="66"/>
      <c r="BR207" s="66"/>
      <c r="BS207" s="66"/>
      <c r="BT207" s="66"/>
      <c r="BU207" s="66"/>
    </row>
    <row r="208" spans="1:73" ht="95.25" customHeight="1">
      <c r="A208" s="50">
        <v>73</v>
      </c>
      <c r="B208" s="51" t="s">
        <v>56</v>
      </c>
      <c r="C208" s="51" t="s">
        <v>57</v>
      </c>
      <c r="D208" s="51" t="s">
        <v>29</v>
      </c>
      <c r="E208" s="52" t="s">
        <v>23</v>
      </c>
      <c r="F208" s="51" t="s">
        <v>1205</v>
      </c>
      <c r="G208" s="51" t="s">
        <v>1206</v>
      </c>
      <c r="H208" s="52" t="s">
        <v>1213</v>
      </c>
      <c r="I208" s="51" t="s">
        <v>1208</v>
      </c>
      <c r="J208" s="51" t="s">
        <v>49</v>
      </c>
      <c r="K208" s="53" t="s">
        <v>869</v>
      </c>
      <c r="L208" s="50" t="s">
        <v>34</v>
      </c>
      <c r="M208" s="50" t="s">
        <v>48</v>
      </c>
      <c r="N208" s="54">
        <f>VLOOKUP(L208,'MATRIZ CALIFICACIÓN'!$B$10:$C$24,2,FALSE)</f>
        <v>3</v>
      </c>
      <c r="O208" s="55">
        <f>HLOOKUP(M208,'MATRIZ CALIFICACIÓN'!$D$8:$H$9,2,FALSE)</f>
        <v>5</v>
      </c>
      <c r="P208" s="50">
        <f t="shared" si="0"/>
        <v>35</v>
      </c>
      <c r="Q208" s="50" t="str">
        <f>VLOOKUP(P208,'MATRIZ CALIFICACIÓN'!$D$58:$E$82,2,FALSE)</f>
        <v>EXTREMA</v>
      </c>
      <c r="R208" s="56" t="str">
        <f>VLOOKUP(Q208,'MATRIZ CALIFICACIÓN'!$G$59:$I$62,2,FALSE)</f>
        <v>* Reducir el riesgo
* Evitar el riesgo
* Compartir o transferir el riesgo</v>
      </c>
      <c r="S208" s="51" t="s">
        <v>5</v>
      </c>
      <c r="T208" s="51">
        <f t="shared" si="479"/>
        <v>20</v>
      </c>
      <c r="U208" s="53" t="s">
        <v>1214</v>
      </c>
      <c r="V208" s="53" t="s">
        <v>5</v>
      </c>
      <c r="W208" s="53">
        <f t="shared" si="110"/>
        <v>20</v>
      </c>
      <c r="X208" s="53" t="s">
        <v>5</v>
      </c>
      <c r="Y208" s="53">
        <f t="shared" si="111"/>
        <v>20</v>
      </c>
      <c r="Z208" s="53" t="s">
        <v>5</v>
      </c>
      <c r="AA208" s="53">
        <f t="shared" si="112"/>
        <v>40</v>
      </c>
      <c r="AB208" s="53" t="s">
        <v>11</v>
      </c>
      <c r="AC208" s="57">
        <f t="shared" si="5"/>
        <v>100</v>
      </c>
      <c r="AD208" s="58">
        <f t="shared" si="6"/>
        <v>0</v>
      </c>
      <c r="AE208" s="51">
        <f t="shared" ref="AE208:AF208" si="513">IF(SUM(AC208),AVERAGEIF(AC208,"&gt;0",AC208),1)</f>
        <v>100</v>
      </c>
      <c r="AF208" s="51">
        <f t="shared" si="513"/>
        <v>1</v>
      </c>
      <c r="AG208" s="51">
        <f t="shared" ref="AG208:AH208" si="514">IF(AND(AE208&gt;=0,AE208&lt;=50),0,IF(AND(AE208&gt;50,AE208&lt;76),1,2))</f>
        <v>2</v>
      </c>
      <c r="AH208" s="51">
        <f t="shared" si="514"/>
        <v>0</v>
      </c>
      <c r="AI208" s="59">
        <f t="shared" ref="AI208:AJ208" si="515">IF(AG208&lt;N208,N208-AG208,N208)</f>
        <v>1</v>
      </c>
      <c r="AJ208" s="56">
        <f t="shared" si="515"/>
        <v>5</v>
      </c>
      <c r="AK208" s="51">
        <f t="shared" si="512"/>
        <v>15</v>
      </c>
      <c r="AL208" s="60" t="str">
        <f>VLOOKUP(AI208,'MATRIZ CALIFICACIÓN'!$A$10:$B$24,2,0)</f>
        <v>RARO (1)</v>
      </c>
      <c r="AM208" s="60" t="str">
        <f>HLOOKUP(AJ208,'MATRIZ CALIFICACIÓN'!$D$7:$H$8,2,0)</f>
        <v>CATASTRÓFICO (5)</v>
      </c>
      <c r="AN208" s="50" t="str">
        <f>VLOOKUP(AK208,'MATRIZ CALIFICACIÓN'!$D$58:$E$82,2,FALSE)</f>
        <v>MODERADA</v>
      </c>
      <c r="AO208" s="51" t="str">
        <f>VLOOKUP(AN208,'MATRIZ CALIFICACIÓN'!$G$59:$I$62,2,FALSE)</f>
        <v>* Asumir el riesgo
* Reducir el riesgo</v>
      </c>
      <c r="AP208" s="174" t="s">
        <v>1215</v>
      </c>
      <c r="AQ208" s="61" t="s">
        <v>136</v>
      </c>
      <c r="AR208" s="61" t="s">
        <v>127</v>
      </c>
      <c r="AS208" s="53" t="s">
        <v>388</v>
      </c>
      <c r="AT208" s="67">
        <v>42473</v>
      </c>
      <c r="AU208" s="68" t="s">
        <v>1216</v>
      </c>
      <c r="AV208" s="80">
        <v>0.53</v>
      </c>
      <c r="AW208" s="120">
        <v>42501</v>
      </c>
      <c r="AX208" s="217" t="s">
        <v>1339</v>
      </c>
      <c r="AY208" s="65"/>
      <c r="AZ208" s="65"/>
      <c r="BA208" s="65"/>
      <c r="BB208" s="65"/>
      <c r="BC208" s="65"/>
      <c r="BD208" s="65"/>
      <c r="BE208" s="65"/>
      <c r="BF208" s="65"/>
      <c r="BG208" s="65"/>
      <c r="BH208" s="65"/>
      <c r="BI208" s="66"/>
      <c r="BJ208" s="66"/>
      <c r="BK208" s="66"/>
      <c r="BL208" s="66"/>
      <c r="BM208" s="66"/>
      <c r="BN208" s="66"/>
      <c r="BO208" s="66"/>
      <c r="BP208" s="66"/>
      <c r="BQ208" s="66"/>
      <c r="BR208" s="66"/>
      <c r="BS208" s="66"/>
      <c r="BT208" s="66"/>
      <c r="BU208" s="66"/>
    </row>
    <row r="209" spans="1:73" ht="95.25" customHeight="1">
      <c r="A209" s="50">
        <v>73</v>
      </c>
      <c r="B209" s="51" t="s">
        <v>56</v>
      </c>
      <c r="C209" s="51" t="s">
        <v>57</v>
      </c>
      <c r="D209" s="51" t="s">
        <v>29</v>
      </c>
      <c r="E209" s="52" t="s">
        <v>23</v>
      </c>
      <c r="F209" s="51" t="s">
        <v>1205</v>
      </c>
      <c r="G209" s="51" t="s">
        <v>1206</v>
      </c>
      <c r="H209" s="51" t="s">
        <v>1207</v>
      </c>
      <c r="I209" s="51" t="s">
        <v>1208</v>
      </c>
      <c r="J209" s="51" t="s">
        <v>49</v>
      </c>
      <c r="K209" s="53" t="s">
        <v>597</v>
      </c>
      <c r="L209" s="50" t="s">
        <v>34</v>
      </c>
      <c r="M209" s="50" t="s">
        <v>48</v>
      </c>
      <c r="N209" s="54">
        <f>VLOOKUP(L209,'MATRIZ CALIFICACIÓN'!$B$10:$C$24,2,FALSE)</f>
        <v>3</v>
      </c>
      <c r="O209" s="55">
        <f>HLOOKUP(M209,'MATRIZ CALIFICACIÓN'!$D$8:$H$9,2,FALSE)</f>
        <v>5</v>
      </c>
      <c r="P209" s="50">
        <f t="shared" si="0"/>
        <v>35</v>
      </c>
      <c r="Q209" s="50" t="str">
        <f>VLOOKUP(P209,'MATRIZ CALIFICACIÓN'!$D$58:$E$82,2,FALSE)</f>
        <v>EXTREMA</v>
      </c>
      <c r="R209" s="56" t="str">
        <f>VLOOKUP(Q209,'MATRIZ CALIFICACIÓN'!$G$59:$I$62,2,FALSE)</f>
        <v>* Reducir el riesgo
* Evitar el riesgo
* Compartir o transferir el riesgo</v>
      </c>
      <c r="S209" s="51" t="s">
        <v>5</v>
      </c>
      <c r="T209" s="51">
        <f t="shared" si="479"/>
        <v>20</v>
      </c>
      <c r="U209" s="53" t="s">
        <v>1196</v>
      </c>
      <c r="V209" s="53" t="s">
        <v>5</v>
      </c>
      <c r="W209" s="53">
        <f t="shared" si="110"/>
        <v>20</v>
      </c>
      <c r="X209" s="53" t="s">
        <v>5</v>
      </c>
      <c r="Y209" s="53">
        <f t="shared" si="111"/>
        <v>20</v>
      </c>
      <c r="Z209" s="53" t="s">
        <v>5</v>
      </c>
      <c r="AA209" s="53">
        <f t="shared" si="112"/>
        <v>40</v>
      </c>
      <c r="AB209" s="53" t="s">
        <v>11</v>
      </c>
      <c r="AC209" s="57">
        <f t="shared" si="5"/>
        <v>100</v>
      </c>
      <c r="AD209" s="58">
        <f t="shared" si="6"/>
        <v>0</v>
      </c>
      <c r="AE209" s="51">
        <f t="shared" ref="AE209:AF209" si="516">IF(SUM(AC209),AVERAGEIF(AC209,"&gt;0",AC209),1)</f>
        <v>100</v>
      </c>
      <c r="AF209" s="51">
        <f t="shared" si="516"/>
        <v>1</v>
      </c>
      <c r="AG209" s="51">
        <f t="shared" ref="AG209:AG225" si="517">IF(AND(AE209&gt;=0,AE209&lt;=50),0,IF(AND(AE209&gt;50,AE209&lt;76),1,2))</f>
        <v>2</v>
      </c>
      <c r="AH209" s="51"/>
      <c r="AI209" s="59">
        <f t="shared" ref="AI209:AJ209" si="518">IF(AG209&lt;N209,N209-AG209,N209)</f>
        <v>1</v>
      </c>
      <c r="AJ209" s="56">
        <f t="shared" si="518"/>
        <v>5</v>
      </c>
      <c r="AK209" s="51">
        <f t="shared" si="512"/>
        <v>15</v>
      </c>
      <c r="AL209" s="60" t="str">
        <f>VLOOKUP(AI209,'MATRIZ CALIFICACIÓN'!$A$10:$B$24,2,0)</f>
        <v>RARO (1)</v>
      </c>
      <c r="AM209" s="60" t="str">
        <f>HLOOKUP(AJ209,'MATRIZ CALIFICACIÓN'!$D$7:$H$8,2,0)</f>
        <v>CATASTRÓFICO (5)</v>
      </c>
      <c r="AN209" s="50" t="str">
        <f>VLOOKUP(AK209,'MATRIZ CALIFICACIÓN'!$D$58:$E$82,2,FALSE)</f>
        <v>MODERADA</v>
      </c>
      <c r="AO209" s="51" t="str">
        <f>VLOOKUP(AN209,'MATRIZ CALIFICACIÓN'!$G$59:$I$62,2,FALSE)</f>
        <v>* Asumir el riesgo
* Reducir el riesgo</v>
      </c>
      <c r="AP209" s="174" t="s">
        <v>1217</v>
      </c>
      <c r="AQ209" s="61" t="s">
        <v>136</v>
      </c>
      <c r="AR209" s="61" t="s">
        <v>127</v>
      </c>
      <c r="AS209" s="53" t="s">
        <v>388</v>
      </c>
      <c r="AT209" s="67">
        <v>42478</v>
      </c>
      <c r="AU209" s="63" t="s">
        <v>1218</v>
      </c>
      <c r="AV209" s="69" t="s">
        <v>488</v>
      </c>
      <c r="AW209" s="120">
        <v>42501</v>
      </c>
      <c r="AX209" s="217" t="s">
        <v>1339</v>
      </c>
      <c r="AY209" s="65"/>
      <c r="AZ209" s="65"/>
      <c r="BA209" s="65"/>
      <c r="BB209" s="65"/>
      <c r="BC209" s="65"/>
      <c r="BD209" s="65"/>
      <c r="BE209" s="65"/>
      <c r="BF209" s="65"/>
      <c r="BG209" s="65"/>
      <c r="BH209" s="65"/>
      <c r="BI209" s="66"/>
      <c r="BJ209" s="66"/>
      <c r="BK209" s="66"/>
      <c r="BL209" s="66"/>
      <c r="BM209" s="66"/>
      <c r="BN209" s="66"/>
      <c r="BO209" s="66"/>
      <c r="BP209" s="66"/>
      <c r="BQ209" s="66"/>
      <c r="BR209" s="66"/>
      <c r="BS209" s="66"/>
      <c r="BT209" s="66"/>
      <c r="BU209" s="66"/>
    </row>
    <row r="210" spans="1:73" ht="95.25" customHeight="1">
      <c r="A210" s="50">
        <v>73</v>
      </c>
      <c r="B210" s="51" t="s">
        <v>56</v>
      </c>
      <c r="C210" s="51" t="s">
        <v>57</v>
      </c>
      <c r="D210" s="51"/>
      <c r="E210" s="52" t="s">
        <v>30</v>
      </c>
      <c r="F210" s="51" t="s">
        <v>1205</v>
      </c>
      <c r="G210" s="51" t="s">
        <v>1206</v>
      </c>
      <c r="H210" s="51" t="s">
        <v>1207</v>
      </c>
      <c r="I210" s="51" t="s">
        <v>1208</v>
      </c>
      <c r="J210" s="51" t="s">
        <v>49</v>
      </c>
      <c r="K210" s="53" t="s">
        <v>1200</v>
      </c>
      <c r="L210" s="50" t="s">
        <v>34</v>
      </c>
      <c r="M210" s="50" t="s">
        <v>48</v>
      </c>
      <c r="N210" s="54">
        <f>VLOOKUP(L210,'MATRIZ CALIFICACIÓN'!$B$10:$C$24,2,FALSE)</f>
        <v>3</v>
      </c>
      <c r="O210" s="55">
        <f>HLOOKUP(M210,'MATRIZ CALIFICACIÓN'!$D$8:$H$9,2,FALSE)</f>
        <v>5</v>
      </c>
      <c r="P210" s="50">
        <f t="shared" si="0"/>
        <v>35</v>
      </c>
      <c r="Q210" s="50" t="str">
        <f>VLOOKUP(P210,'MATRIZ CALIFICACIÓN'!$D$58:$E$82,2,FALSE)</f>
        <v>EXTREMA</v>
      </c>
      <c r="R210" s="56" t="str">
        <f>VLOOKUP(Q210,'MATRIZ CALIFICACIÓN'!$G$59:$I$62,2,FALSE)</f>
        <v>* Reducir el riesgo
* Evitar el riesgo
* Compartir o transferir el riesgo</v>
      </c>
      <c r="S210" s="51" t="s">
        <v>5</v>
      </c>
      <c r="T210" s="51">
        <f t="shared" si="479"/>
        <v>20</v>
      </c>
      <c r="U210" s="53" t="s">
        <v>1201</v>
      </c>
      <c r="V210" s="53" t="s">
        <v>5</v>
      </c>
      <c r="W210" s="53">
        <f t="shared" si="110"/>
        <v>20</v>
      </c>
      <c r="X210" s="53" t="s">
        <v>5</v>
      </c>
      <c r="Y210" s="53">
        <f t="shared" si="111"/>
        <v>20</v>
      </c>
      <c r="Z210" s="53" t="s">
        <v>5</v>
      </c>
      <c r="AA210" s="53">
        <f t="shared" si="112"/>
        <v>40</v>
      </c>
      <c r="AB210" s="53" t="s">
        <v>11</v>
      </c>
      <c r="AC210" s="57">
        <f t="shared" si="5"/>
        <v>100</v>
      </c>
      <c r="AD210" s="58">
        <f t="shared" si="6"/>
        <v>0</v>
      </c>
      <c r="AE210" s="51">
        <f t="shared" ref="AE210:AF210" si="519">IF(SUM(AC210),AVERAGEIF(AC210,"&gt;0",AC210),1)</f>
        <v>100</v>
      </c>
      <c r="AF210" s="51">
        <f t="shared" si="519"/>
        <v>1</v>
      </c>
      <c r="AG210" s="51">
        <f t="shared" si="517"/>
        <v>2</v>
      </c>
      <c r="AH210" s="51">
        <f>IF(AND(AF210&gt;=0,AF210&lt;=50),0,IF(AND(AF210&gt;50,AF210&lt;76),1,2))</f>
        <v>0</v>
      </c>
      <c r="AI210" s="59">
        <f t="shared" ref="AI210:AJ210" si="520">IF(AG210&lt;N210,N210-AG210,N210)</f>
        <v>1</v>
      </c>
      <c r="AJ210" s="56">
        <f t="shared" si="520"/>
        <v>5</v>
      </c>
      <c r="AK210" s="51">
        <f>VALUE(CONCATENATE(AI106:AI210,AJ210))</f>
        <v>15</v>
      </c>
      <c r="AL210" s="76" t="s">
        <v>1338</v>
      </c>
      <c r="AM210" s="76" t="s">
        <v>1338</v>
      </c>
      <c r="AN210" s="50" t="s">
        <v>1338</v>
      </c>
      <c r="AO210" s="51" t="s">
        <v>1338</v>
      </c>
      <c r="AP210" s="53" t="s">
        <v>1202</v>
      </c>
      <c r="AQ210" s="61" t="s">
        <v>136</v>
      </c>
      <c r="AR210" s="61" t="s">
        <v>127</v>
      </c>
      <c r="AS210" s="53" t="s">
        <v>1203</v>
      </c>
      <c r="AT210" s="67">
        <v>42481</v>
      </c>
      <c r="AU210" s="79" t="s">
        <v>1219</v>
      </c>
      <c r="AV210" s="80">
        <v>0.25</v>
      </c>
      <c r="AW210" s="120">
        <v>42501</v>
      </c>
      <c r="AX210" s="217" t="s">
        <v>1339</v>
      </c>
      <c r="AY210" s="65"/>
      <c r="AZ210" s="65"/>
      <c r="BA210" s="65"/>
      <c r="BB210" s="65"/>
      <c r="BC210" s="65"/>
      <c r="BD210" s="65"/>
      <c r="BE210" s="65"/>
      <c r="BF210" s="65"/>
      <c r="BG210" s="65"/>
      <c r="BH210" s="65"/>
      <c r="BI210" s="66"/>
      <c r="BJ210" s="66"/>
      <c r="BK210" s="66"/>
      <c r="BL210" s="66"/>
      <c r="BM210" s="66"/>
      <c r="BN210" s="66"/>
      <c r="BO210" s="66"/>
      <c r="BP210" s="66"/>
      <c r="BQ210" s="66"/>
      <c r="BR210" s="66"/>
      <c r="BS210" s="66"/>
      <c r="BT210" s="66"/>
      <c r="BU210" s="66"/>
    </row>
    <row r="211" spans="1:73" ht="149.25" customHeight="1">
      <c r="A211" s="50">
        <v>74</v>
      </c>
      <c r="B211" s="51" t="s">
        <v>50</v>
      </c>
      <c r="C211" s="51" t="s">
        <v>51</v>
      </c>
      <c r="D211" s="51" t="s">
        <v>15</v>
      </c>
      <c r="E211" s="52" t="s">
        <v>30</v>
      </c>
      <c r="F211" s="51" t="s">
        <v>1220</v>
      </c>
      <c r="G211" s="51" t="s">
        <v>1221</v>
      </c>
      <c r="H211" s="51" t="s">
        <v>1222</v>
      </c>
      <c r="I211" s="51" t="s">
        <v>1223</v>
      </c>
      <c r="J211" s="51" t="s">
        <v>49</v>
      </c>
      <c r="K211" s="53" t="s">
        <v>597</v>
      </c>
      <c r="L211" s="50" t="s">
        <v>34</v>
      </c>
      <c r="M211" s="50" t="s">
        <v>48</v>
      </c>
      <c r="N211" s="54">
        <f>VLOOKUP(L211,'MATRIZ CALIFICACIÓN'!$B$10:$C$24,2,FALSE)</f>
        <v>3</v>
      </c>
      <c r="O211" s="55">
        <f>HLOOKUP(M211,'MATRIZ CALIFICACIÓN'!$D$8:$H$9,2,FALSE)</f>
        <v>5</v>
      </c>
      <c r="P211" s="50">
        <f t="shared" si="0"/>
        <v>35</v>
      </c>
      <c r="Q211" s="50" t="str">
        <f>VLOOKUP(P211,'MATRIZ CALIFICACIÓN'!$D$58:$E$82,2,FALSE)</f>
        <v>EXTREMA</v>
      </c>
      <c r="R211" s="56" t="str">
        <f>VLOOKUP(Q211,'MATRIZ CALIFICACIÓN'!$G$59:$I$62,2,FALSE)</f>
        <v>* Reducir el riesgo
* Evitar el riesgo
* Compartir o transferir el riesgo</v>
      </c>
      <c r="S211" s="51" t="s">
        <v>5</v>
      </c>
      <c r="T211" s="51">
        <f t="shared" si="479"/>
        <v>20</v>
      </c>
      <c r="U211" s="53" t="s">
        <v>1224</v>
      </c>
      <c r="V211" s="53" t="s">
        <v>5</v>
      </c>
      <c r="W211" s="53">
        <f t="shared" si="110"/>
        <v>20</v>
      </c>
      <c r="X211" s="53" t="s">
        <v>5</v>
      </c>
      <c r="Y211" s="53">
        <f t="shared" si="111"/>
        <v>20</v>
      </c>
      <c r="Z211" s="53" t="s">
        <v>5</v>
      </c>
      <c r="AA211" s="53">
        <f t="shared" si="112"/>
        <v>40</v>
      </c>
      <c r="AB211" s="53" t="s">
        <v>11</v>
      </c>
      <c r="AC211" s="57">
        <f t="shared" si="5"/>
        <v>100</v>
      </c>
      <c r="AD211" s="58">
        <f t="shared" si="6"/>
        <v>0</v>
      </c>
      <c r="AE211" s="51">
        <f t="shared" ref="AE211:AF211" si="521">IF(SUM(AC211),AVERAGEIF(AC211,"&gt;0",AC211),1)</f>
        <v>100</v>
      </c>
      <c r="AF211" s="51">
        <f t="shared" si="521"/>
        <v>1</v>
      </c>
      <c r="AG211" s="51">
        <f t="shared" si="517"/>
        <v>2</v>
      </c>
      <c r="AH211" s="51"/>
      <c r="AI211" s="59">
        <f t="shared" ref="AI211:AJ211" si="522">IF(AG211&lt;N211,N211-AG211,N211)</f>
        <v>1</v>
      </c>
      <c r="AJ211" s="56">
        <f t="shared" si="522"/>
        <v>5</v>
      </c>
      <c r="AK211" s="51">
        <f>VALUE(CONCATENATE(AI14:AI211,AJ211))</f>
        <v>15</v>
      </c>
      <c r="AL211" s="60" t="str">
        <f>VLOOKUP(AI211,'MATRIZ CALIFICACIÓN'!$A$10:$B$24,2,0)</f>
        <v>RARO (1)</v>
      </c>
      <c r="AM211" s="60" t="str">
        <f>HLOOKUP(AJ211,'MATRIZ CALIFICACIÓN'!$D$7:$H$8,2,0)</f>
        <v>CATASTRÓFICO (5)</v>
      </c>
      <c r="AN211" s="50" t="str">
        <f>VLOOKUP(AK211,'MATRIZ CALIFICACIÓN'!$D$58:$E$82,2,FALSE)</f>
        <v>MODERADA</v>
      </c>
      <c r="AO211" s="51" t="str">
        <f>VLOOKUP(AN211,'MATRIZ CALIFICACIÓN'!$G$59:$I$62,2,FALSE)</f>
        <v>* Asumir el riesgo
* Reducir el riesgo</v>
      </c>
      <c r="AP211" s="174" t="s">
        <v>1225</v>
      </c>
      <c r="AQ211" s="61" t="s">
        <v>136</v>
      </c>
      <c r="AR211" s="61" t="s">
        <v>127</v>
      </c>
      <c r="AS211" s="53" t="s">
        <v>388</v>
      </c>
      <c r="AT211" s="67">
        <v>42478</v>
      </c>
      <c r="AU211" s="63" t="s">
        <v>1226</v>
      </c>
      <c r="AV211" s="80">
        <v>0.35</v>
      </c>
      <c r="AW211" s="120">
        <v>42501</v>
      </c>
      <c r="AX211" s="217" t="s">
        <v>1339</v>
      </c>
      <c r="AY211" s="65"/>
      <c r="AZ211" s="65"/>
      <c r="BA211" s="65"/>
      <c r="BB211" s="65"/>
      <c r="BC211" s="65"/>
      <c r="BD211" s="65"/>
      <c r="BE211" s="65"/>
      <c r="BF211" s="65"/>
      <c r="BG211" s="65"/>
      <c r="BH211" s="65"/>
      <c r="BI211" s="66"/>
      <c r="BJ211" s="66"/>
      <c r="BK211" s="66"/>
      <c r="BL211" s="66"/>
      <c r="BM211" s="66"/>
      <c r="BN211" s="66"/>
      <c r="BO211" s="66"/>
      <c r="BP211" s="66"/>
      <c r="BQ211" s="66"/>
      <c r="BR211" s="66"/>
      <c r="BS211" s="66"/>
      <c r="BT211" s="66"/>
      <c r="BU211" s="66"/>
    </row>
    <row r="212" spans="1:73" ht="132.75" customHeight="1">
      <c r="A212" s="50">
        <v>74</v>
      </c>
      <c r="B212" s="51" t="s">
        <v>50</v>
      </c>
      <c r="C212" s="51" t="s">
        <v>51</v>
      </c>
      <c r="D212" s="51" t="s">
        <v>43</v>
      </c>
      <c r="E212" s="52" t="s">
        <v>30</v>
      </c>
      <c r="F212" s="51" t="s">
        <v>1220</v>
      </c>
      <c r="G212" s="51" t="s">
        <v>1227</v>
      </c>
      <c r="H212" s="51" t="s">
        <v>1228</v>
      </c>
      <c r="I212" s="51" t="s">
        <v>1223</v>
      </c>
      <c r="J212" s="51" t="s">
        <v>24</v>
      </c>
      <c r="K212" s="53" t="s">
        <v>1229</v>
      </c>
      <c r="L212" s="50" t="s">
        <v>47</v>
      </c>
      <c r="M212" s="50" t="s">
        <v>42</v>
      </c>
      <c r="N212" s="54">
        <f>VLOOKUP(L212,'MATRIZ CALIFICACIÓN'!$B$10:$C$24,2,FALSE)</f>
        <v>5</v>
      </c>
      <c r="O212" s="55">
        <f>HLOOKUP(M212,'MATRIZ CALIFICACIÓN'!$D$8:$H$9,2,FALSE)</f>
        <v>4</v>
      </c>
      <c r="P212" s="50">
        <f t="shared" si="0"/>
        <v>54</v>
      </c>
      <c r="Q212" s="50" t="str">
        <f>VLOOKUP(P212,'MATRIZ CALIFICACIÓN'!$D$58:$E$82,2,FALSE)</f>
        <v>EXTREMA</v>
      </c>
      <c r="R212" s="56" t="str">
        <f>VLOOKUP(Q212,'MATRIZ CALIFICACIÓN'!$G$59:$I$62,2,FALSE)</f>
        <v>* Reducir el riesgo
* Evitar el riesgo
* Compartir o transferir el riesgo</v>
      </c>
      <c r="S212" s="51" t="s">
        <v>5</v>
      </c>
      <c r="T212" s="51">
        <f t="shared" si="479"/>
        <v>20</v>
      </c>
      <c r="U212" s="53" t="s">
        <v>1230</v>
      </c>
      <c r="V212" s="53" t="s">
        <v>5</v>
      </c>
      <c r="W212" s="53">
        <f t="shared" si="110"/>
        <v>20</v>
      </c>
      <c r="X212" s="53" t="s">
        <v>5</v>
      </c>
      <c r="Y212" s="53">
        <f t="shared" si="111"/>
        <v>20</v>
      </c>
      <c r="Z212" s="53" t="s">
        <v>14</v>
      </c>
      <c r="AA212" s="53">
        <f t="shared" si="112"/>
        <v>0</v>
      </c>
      <c r="AB212" s="53" t="s">
        <v>11</v>
      </c>
      <c r="AC212" s="57">
        <f t="shared" si="5"/>
        <v>60</v>
      </c>
      <c r="AD212" s="58">
        <f t="shared" si="6"/>
        <v>0</v>
      </c>
      <c r="AE212" s="51">
        <f t="shared" ref="AE212:AF212" si="523">IF(SUM(AC212),AVERAGEIF(AC212,"&gt;0",AC212),1)</f>
        <v>60</v>
      </c>
      <c r="AF212" s="51">
        <f t="shared" si="523"/>
        <v>1</v>
      </c>
      <c r="AG212" s="51">
        <f t="shared" si="517"/>
        <v>1</v>
      </c>
      <c r="AH212" s="51">
        <f t="shared" ref="AH212:AH225" si="524">IF(AND(AF212&gt;=0,AF212&lt;=50),0,IF(AND(AF212&gt;50,AF212&lt;76),1,2))</f>
        <v>0</v>
      </c>
      <c r="AI212" s="59">
        <f t="shared" ref="AI212:AJ212" si="525">IF(AG212&lt;N212,N212-AG212,N212)</f>
        <v>4</v>
      </c>
      <c r="AJ212" s="56">
        <f t="shared" si="525"/>
        <v>4</v>
      </c>
      <c r="AK212" s="51">
        <f>VALUE(CONCATENATE(AI110:AI212,AJ212))</f>
        <v>44</v>
      </c>
      <c r="AL212" s="76" t="s">
        <v>1338</v>
      </c>
      <c r="AM212" s="76" t="s">
        <v>1338</v>
      </c>
      <c r="AN212" s="50" t="s">
        <v>1338</v>
      </c>
      <c r="AO212" s="51" t="s">
        <v>1338</v>
      </c>
      <c r="AP212" s="53" t="s">
        <v>1231</v>
      </c>
      <c r="AQ212" s="61" t="s">
        <v>136</v>
      </c>
      <c r="AR212" s="61" t="s">
        <v>127</v>
      </c>
      <c r="AS212" s="53" t="s">
        <v>1232</v>
      </c>
      <c r="AT212" s="67">
        <v>42481</v>
      </c>
      <c r="AU212" s="79" t="s">
        <v>1233</v>
      </c>
      <c r="AV212" s="80">
        <v>0.27</v>
      </c>
      <c r="AW212" s="120">
        <v>42501</v>
      </c>
      <c r="AX212" s="217" t="s">
        <v>1339</v>
      </c>
      <c r="AY212" s="65"/>
      <c r="AZ212" s="65"/>
      <c r="BA212" s="65"/>
      <c r="BB212" s="65"/>
      <c r="BC212" s="65"/>
      <c r="BD212" s="65"/>
      <c r="BE212" s="65"/>
      <c r="BF212" s="65"/>
      <c r="BG212" s="65"/>
      <c r="BH212" s="65"/>
      <c r="BI212" s="66"/>
      <c r="BJ212" s="66"/>
      <c r="BK212" s="66"/>
      <c r="BL212" s="66"/>
      <c r="BM212" s="66"/>
      <c r="BN212" s="66"/>
      <c r="BO212" s="66"/>
      <c r="BP212" s="66"/>
      <c r="BQ212" s="66"/>
      <c r="BR212" s="66"/>
      <c r="BS212" s="66"/>
      <c r="BT212" s="66"/>
      <c r="BU212" s="66"/>
    </row>
    <row r="213" spans="1:73" ht="229.5" customHeight="1">
      <c r="A213" s="50">
        <v>75</v>
      </c>
      <c r="B213" s="51" t="s">
        <v>50</v>
      </c>
      <c r="C213" s="51" t="s">
        <v>51</v>
      </c>
      <c r="D213" s="51" t="s">
        <v>15</v>
      </c>
      <c r="E213" s="52" t="s">
        <v>30</v>
      </c>
      <c r="F213" s="51" t="s">
        <v>1234</v>
      </c>
      <c r="G213" s="51" t="s">
        <v>1235</v>
      </c>
      <c r="H213" s="51" t="s">
        <v>1236</v>
      </c>
      <c r="I213" s="51" t="s">
        <v>1237</v>
      </c>
      <c r="J213" s="51" t="s">
        <v>49</v>
      </c>
      <c r="K213" s="53" t="s">
        <v>385</v>
      </c>
      <c r="L213" s="50" t="s">
        <v>34</v>
      </c>
      <c r="M213" s="50" t="s">
        <v>48</v>
      </c>
      <c r="N213" s="54">
        <f>VLOOKUP(L213,'MATRIZ CALIFICACIÓN'!$B$10:$C$24,2,FALSE)</f>
        <v>3</v>
      </c>
      <c r="O213" s="55">
        <f>HLOOKUP(M213,'MATRIZ CALIFICACIÓN'!$D$8:$H$9,2,FALSE)</f>
        <v>5</v>
      </c>
      <c r="P213" s="50">
        <f t="shared" si="0"/>
        <v>35</v>
      </c>
      <c r="Q213" s="50" t="str">
        <f>VLOOKUP(P213,'MATRIZ CALIFICACIÓN'!$D$58:$E$82,2,FALSE)</f>
        <v>EXTREMA</v>
      </c>
      <c r="R213" s="56" t="str">
        <f>VLOOKUP(Q213,'MATRIZ CALIFICACIÓN'!$G$59:$I$62,2,FALSE)</f>
        <v>* Reducir el riesgo
* Evitar el riesgo
* Compartir o transferir el riesgo</v>
      </c>
      <c r="S213" s="51" t="s">
        <v>5</v>
      </c>
      <c r="T213" s="51">
        <f t="shared" si="479"/>
        <v>20</v>
      </c>
      <c r="U213" s="53" t="s">
        <v>1238</v>
      </c>
      <c r="V213" s="53" t="s">
        <v>5</v>
      </c>
      <c r="W213" s="53">
        <f t="shared" si="110"/>
        <v>20</v>
      </c>
      <c r="X213" s="53" t="s">
        <v>5</v>
      </c>
      <c r="Y213" s="53">
        <f t="shared" si="111"/>
        <v>20</v>
      </c>
      <c r="Z213" s="53" t="s">
        <v>5</v>
      </c>
      <c r="AA213" s="53">
        <f t="shared" si="112"/>
        <v>40</v>
      </c>
      <c r="AB213" s="53" t="s">
        <v>11</v>
      </c>
      <c r="AC213" s="57">
        <f t="shared" si="5"/>
        <v>100</v>
      </c>
      <c r="AD213" s="58">
        <f t="shared" si="6"/>
        <v>0</v>
      </c>
      <c r="AE213" s="51">
        <f t="shared" ref="AE213:AF213" si="526">IF(SUM(AC213),AVERAGEIF(AC213,"&gt;0",AC213),1)</f>
        <v>100</v>
      </c>
      <c r="AF213" s="51">
        <f t="shared" si="526"/>
        <v>1</v>
      </c>
      <c r="AG213" s="51">
        <f t="shared" si="517"/>
        <v>2</v>
      </c>
      <c r="AH213" s="51">
        <f t="shared" si="524"/>
        <v>0</v>
      </c>
      <c r="AI213" s="59">
        <f t="shared" ref="AI213:AJ213" si="527">IF(AG213&lt;N213,N213-AG213,N213)</f>
        <v>1</v>
      </c>
      <c r="AJ213" s="56">
        <f t="shared" si="527"/>
        <v>5</v>
      </c>
      <c r="AK213" s="51">
        <f t="shared" ref="AK213:AK215" si="528">VALUE(CONCATENATE(AI12:AI213,AJ213))</f>
        <v>15</v>
      </c>
      <c r="AL213" s="60" t="str">
        <f>VLOOKUP(AI213,'MATRIZ CALIFICACIÓN'!$A$10:$B$24,2,0)</f>
        <v>RARO (1)</v>
      </c>
      <c r="AM213" s="60" t="str">
        <f>HLOOKUP(AJ213,'MATRIZ CALIFICACIÓN'!$D$7:$H$8,2,0)</f>
        <v>CATASTRÓFICO (5)</v>
      </c>
      <c r="AN213" s="50" t="str">
        <f>VLOOKUP(AK213,'MATRIZ CALIFICACIÓN'!$D$58:$E$82,2,FALSE)</f>
        <v>MODERADA</v>
      </c>
      <c r="AO213" s="51" t="str">
        <f>VLOOKUP(AN213,'MATRIZ CALIFICACIÓN'!$G$59:$I$62,2,FALSE)</f>
        <v>* Asumir el riesgo
* Reducir el riesgo</v>
      </c>
      <c r="AP213" s="53" t="s">
        <v>1239</v>
      </c>
      <c r="AQ213" s="61" t="s">
        <v>136</v>
      </c>
      <c r="AR213" s="61" t="s">
        <v>127</v>
      </c>
      <c r="AS213" s="53" t="s">
        <v>388</v>
      </c>
      <c r="AT213" s="67">
        <v>42482</v>
      </c>
      <c r="AU213" s="79" t="s">
        <v>1240</v>
      </c>
      <c r="AV213" s="128">
        <v>0.33329999999999999</v>
      </c>
      <c r="AW213" s="120">
        <v>42501</v>
      </c>
      <c r="AX213" s="217" t="s">
        <v>1339</v>
      </c>
      <c r="AY213" s="65"/>
      <c r="AZ213" s="65"/>
      <c r="BA213" s="65"/>
      <c r="BB213" s="65"/>
      <c r="BC213" s="65"/>
      <c r="BD213" s="65"/>
      <c r="BE213" s="65"/>
      <c r="BF213" s="65"/>
      <c r="BG213" s="65"/>
      <c r="BH213" s="65"/>
      <c r="BI213" s="66"/>
      <c r="BJ213" s="66"/>
      <c r="BK213" s="66"/>
      <c r="BL213" s="66"/>
      <c r="BM213" s="66"/>
      <c r="BN213" s="66"/>
      <c r="BO213" s="66"/>
      <c r="BP213" s="66"/>
      <c r="BQ213" s="66"/>
      <c r="BR213" s="66"/>
      <c r="BS213" s="66"/>
      <c r="BT213" s="66"/>
      <c r="BU213" s="66"/>
    </row>
    <row r="214" spans="1:73" ht="95.25" customHeight="1">
      <c r="A214" s="50">
        <v>75</v>
      </c>
      <c r="B214" s="51" t="s">
        <v>50</v>
      </c>
      <c r="C214" s="51" t="s">
        <v>51</v>
      </c>
      <c r="D214" s="51" t="s">
        <v>15</v>
      </c>
      <c r="E214" s="52" t="s">
        <v>30</v>
      </c>
      <c r="F214" s="51" t="s">
        <v>1234</v>
      </c>
      <c r="G214" s="51" t="s">
        <v>1241</v>
      </c>
      <c r="H214" s="51" t="s">
        <v>1242</v>
      </c>
      <c r="I214" s="51" t="s">
        <v>1243</v>
      </c>
      <c r="J214" s="51" t="s">
        <v>49</v>
      </c>
      <c r="K214" s="53" t="s">
        <v>869</v>
      </c>
      <c r="L214" s="50" t="s">
        <v>34</v>
      </c>
      <c r="M214" s="50" t="s">
        <v>48</v>
      </c>
      <c r="N214" s="54">
        <f>VLOOKUP(L214,'MATRIZ CALIFICACIÓN'!$B$10:$C$24,2,FALSE)</f>
        <v>3</v>
      </c>
      <c r="O214" s="55">
        <f>HLOOKUP(M214,'MATRIZ CALIFICACIÓN'!$D$8:$H$9,2,FALSE)</f>
        <v>5</v>
      </c>
      <c r="P214" s="50">
        <f t="shared" si="0"/>
        <v>35</v>
      </c>
      <c r="Q214" s="50" t="str">
        <f>VLOOKUP(P214,'MATRIZ CALIFICACIÓN'!$D$58:$E$82,2,FALSE)</f>
        <v>EXTREMA</v>
      </c>
      <c r="R214" s="56" t="str">
        <f>VLOOKUP(Q214,'MATRIZ CALIFICACIÓN'!$G$59:$I$62,2,FALSE)</f>
        <v>* Reducir el riesgo
* Evitar el riesgo
* Compartir o transferir el riesgo</v>
      </c>
      <c r="S214" s="51" t="s">
        <v>5</v>
      </c>
      <c r="T214" s="51">
        <f t="shared" si="479"/>
        <v>20</v>
      </c>
      <c r="U214" s="53" t="s">
        <v>1244</v>
      </c>
      <c r="V214" s="53" t="s">
        <v>5</v>
      </c>
      <c r="W214" s="53">
        <f t="shared" si="110"/>
        <v>20</v>
      </c>
      <c r="X214" s="53" t="s">
        <v>5</v>
      </c>
      <c r="Y214" s="53">
        <f t="shared" si="111"/>
        <v>20</v>
      </c>
      <c r="Z214" s="53" t="s">
        <v>5</v>
      </c>
      <c r="AA214" s="53">
        <f t="shared" si="112"/>
        <v>40</v>
      </c>
      <c r="AB214" s="53" t="s">
        <v>11</v>
      </c>
      <c r="AC214" s="57">
        <f t="shared" si="5"/>
        <v>100</v>
      </c>
      <c r="AD214" s="58">
        <f t="shared" si="6"/>
        <v>0</v>
      </c>
      <c r="AE214" s="51">
        <f t="shared" ref="AE214:AF214" si="529">IF(SUM(AC214),AVERAGEIF(AC214,"&gt;0",AC214),1)</f>
        <v>100</v>
      </c>
      <c r="AF214" s="51">
        <f t="shared" si="529"/>
        <v>1</v>
      </c>
      <c r="AG214" s="51">
        <f t="shared" si="517"/>
        <v>2</v>
      </c>
      <c r="AH214" s="51">
        <f t="shared" si="524"/>
        <v>0</v>
      </c>
      <c r="AI214" s="59">
        <f t="shared" ref="AI214:AJ214" si="530">IF(AG214&lt;N214,N214-AG214,N214)</f>
        <v>1</v>
      </c>
      <c r="AJ214" s="56">
        <f t="shared" si="530"/>
        <v>5</v>
      </c>
      <c r="AK214" s="51">
        <f t="shared" si="528"/>
        <v>15</v>
      </c>
      <c r="AL214" s="60" t="str">
        <f>VLOOKUP(AI214,'MATRIZ CALIFICACIÓN'!$A$10:$B$24,2,0)</f>
        <v>RARO (1)</v>
      </c>
      <c r="AM214" s="60" t="str">
        <f>HLOOKUP(AJ214,'MATRIZ CALIFICACIÓN'!$D$7:$H$8,2,0)</f>
        <v>CATASTRÓFICO (5)</v>
      </c>
      <c r="AN214" s="50" t="str">
        <f>VLOOKUP(AK214,'MATRIZ CALIFICACIÓN'!$D$58:$E$82,2,FALSE)</f>
        <v>MODERADA</v>
      </c>
      <c r="AO214" s="51" t="str">
        <f>VLOOKUP(AN214,'MATRIZ CALIFICACIÓN'!$G$59:$I$62,2,FALSE)</f>
        <v>* Asumir el riesgo
* Reducir el riesgo</v>
      </c>
      <c r="AP214" s="53" t="s">
        <v>1245</v>
      </c>
      <c r="AQ214" s="61" t="s">
        <v>136</v>
      </c>
      <c r="AR214" s="61" t="s">
        <v>127</v>
      </c>
      <c r="AS214" s="53" t="s">
        <v>388</v>
      </c>
      <c r="AT214" s="67">
        <v>42473</v>
      </c>
      <c r="AU214" s="68" t="s">
        <v>1246</v>
      </c>
      <c r="AV214" s="69" t="s">
        <v>1247</v>
      </c>
      <c r="AW214" s="120">
        <v>42501</v>
      </c>
      <c r="AX214" s="217" t="s">
        <v>1339</v>
      </c>
      <c r="AY214" s="65"/>
      <c r="AZ214" s="65"/>
      <c r="BA214" s="65"/>
      <c r="BB214" s="65"/>
      <c r="BC214" s="65"/>
      <c r="BD214" s="65"/>
      <c r="BE214" s="65"/>
      <c r="BF214" s="65"/>
      <c r="BG214" s="65"/>
      <c r="BH214" s="65"/>
      <c r="BI214" s="66"/>
      <c r="BJ214" s="66"/>
      <c r="BK214" s="66"/>
      <c r="BL214" s="66"/>
      <c r="BM214" s="66"/>
      <c r="BN214" s="66"/>
      <c r="BO214" s="66"/>
      <c r="BP214" s="66"/>
      <c r="BQ214" s="66"/>
      <c r="BR214" s="66"/>
      <c r="BS214" s="66"/>
      <c r="BT214" s="66"/>
      <c r="BU214" s="66"/>
    </row>
    <row r="215" spans="1:73" ht="95.25" customHeight="1">
      <c r="A215" s="50">
        <v>75</v>
      </c>
      <c r="B215" s="51" t="s">
        <v>50</v>
      </c>
      <c r="C215" s="51" t="s">
        <v>51</v>
      </c>
      <c r="D215" s="51" t="s">
        <v>15</v>
      </c>
      <c r="E215" s="52" t="s">
        <v>30</v>
      </c>
      <c r="F215" s="51" t="s">
        <v>1234</v>
      </c>
      <c r="G215" s="51" t="s">
        <v>1248</v>
      </c>
      <c r="H215" s="51" t="s">
        <v>1249</v>
      </c>
      <c r="I215" s="51" t="s">
        <v>1250</v>
      </c>
      <c r="J215" s="51" t="s">
        <v>49</v>
      </c>
      <c r="K215" s="53" t="s">
        <v>597</v>
      </c>
      <c r="L215" s="50" t="s">
        <v>34</v>
      </c>
      <c r="M215" s="50" t="s">
        <v>48</v>
      </c>
      <c r="N215" s="54">
        <f>VLOOKUP(L215,'MATRIZ CALIFICACIÓN'!$B$10:$C$24,2,FALSE)</f>
        <v>3</v>
      </c>
      <c r="O215" s="55">
        <f>HLOOKUP(M215,'MATRIZ CALIFICACIÓN'!$D$8:$H$9,2,FALSE)</f>
        <v>5</v>
      </c>
      <c r="P215" s="50">
        <f t="shared" si="0"/>
        <v>35</v>
      </c>
      <c r="Q215" s="50" t="str">
        <f>VLOOKUP(P215,'MATRIZ CALIFICACIÓN'!$D$58:$E$82,2,FALSE)</f>
        <v>EXTREMA</v>
      </c>
      <c r="R215" s="56" t="str">
        <f>VLOOKUP(Q215,'MATRIZ CALIFICACIÓN'!$G$59:$I$62,2,FALSE)</f>
        <v>* Reducir el riesgo
* Evitar el riesgo
* Compartir o transferir el riesgo</v>
      </c>
      <c r="S215" s="51" t="s">
        <v>5</v>
      </c>
      <c r="T215" s="51">
        <f t="shared" si="479"/>
        <v>20</v>
      </c>
      <c r="U215" s="53" t="s">
        <v>1251</v>
      </c>
      <c r="V215" s="53" t="s">
        <v>5</v>
      </c>
      <c r="W215" s="53">
        <f t="shared" si="110"/>
        <v>20</v>
      </c>
      <c r="X215" s="53" t="s">
        <v>5</v>
      </c>
      <c r="Y215" s="53">
        <f t="shared" si="111"/>
        <v>20</v>
      </c>
      <c r="Z215" s="53" t="s">
        <v>5</v>
      </c>
      <c r="AA215" s="53">
        <f t="shared" si="112"/>
        <v>40</v>
      </c>
      <c r="AB215" s="53" t="s">
        <v>11</v>
      </c>
      <c r="AC215" s="57">
        <f t="shared" si="5"/>
        <v>100</v>
      </c>
      <c r="AD215" s="58">
        <f t="shared" si="6"/>
        <v>0</v>
      </c>
      <c r="AE215" s="51">
        <f t="shared" ref="AE215:AF215" si="531">IF(SUM(AC215),AVERAGEIF(AC215,"&gt;0",AC215),1)</f>
        <v>100</v>
      </c>
      <c r="AF215" s="51">
        <f t="shared" si="531"/>
        <v>1</v>
      </c>
      <c r="AG215" s="51">
        <f t="shared" si="517"/>
        <v>2</v>
      </c>
      <c r="AH215" s="51">
        <f t="shared" si="524"/>
        <v>0</v>
      </c>
      <c r="AI215" s="59">
        <f t="shared" ref="AI215:AJ215" si="532">IF(AG215&lt;N215,N215-AG215,N215)</f>
        <v>1</v>
      </c>
      <c r="AJ215" s="56">
        <f t="shared" si="532"/>
        <v>5</v>
      </c>
      <c r="AK215" s="51">
        <f t="shared" si="528"/>
        <v>15</v>
      </c>
      <c r="AL215" s="60" t="str">
        <f>VLOOKUP(AI215,'MATRIZ CALIFICACIÓN'!$A$10:$B$24,2,0)</f>
        <v>RARO (1)</v>
      </c>
      <c r="AM215" s="60" t="str">
        <f>HLOOKUP(AJ215,'MATRIZ CALIFICACIÓN'!$D$7:$H$8,2,0)</f>
        <v>CATASTRÓFICO (5)</v>
      </c>
      <c r="AN215" s="50" t="str">
        <f>VLOOKUP(AK215,'MATRIZ CALIFICACIÓN'!$D$58:$E$82,2,FALSE)</f>
        <v>MODERADA</v>
      </c>
      <c r="AO215" s="51" t="str">
        <f>VLOOKUP(AN215,'MATRIZ CALIFICACIÓN'!$G$59:$I$62,2,FALSE)</f>
        <v>* Asumir el riesgo
* Reducir el riesgo</v>
      </c>
      <c r="AP215" s="53" t="s">
        <v>1252</v>
      </c>
      <c r="AQ215" s="61" t="s">
        <v>136</v>
      </c>
      <c r="AR215" s="61" t="s">
        <v>127</v>
      </c>
      <c r="AS215" s="53" t="s">
        <v>388</v>
      </c>
      <c r="AT215" s="67"/>
      <c r="AU215" s="63" t="s">
        <v>1253</v>
      </c>
      <c r="AV215" s="69" t="s">
        <v>488</v>
      </c>
      <c r="AW215" s="120">
        <v>42501</v>
      </c>
      <c r="AX215" s="217" t="s">
        <v>1339</v>
      </c>
      <c r="AY215" s="65"/>
      <c r="AZ215" s="65"/>
      <c r="BA215" s="65"/>
      <c r="BB215" s="65"/>
      <c r="BC215" s="65"/>
      <c r="BD215" s="65"/>
      <c r="BE215" s="65"/>
      <c r="BF215" s="65"/>
      <c r="BG215" s="65"/>
      <c r="BH215" s="65"/>
      <c r="BI215" s="66"/>
      <c r="BJ215" s="66"/>
      <c r="BK215" s="66"/>
      <c r="BL215" s="66"/>
      <c r="BM215" s="66"/>
      <c r="BN215" s="66"/>
      <c r="BO215" s="66"/>
      <c r="BP215" s="66"/>
      <c r="BQ215" s="66"/>
      <c r="BR215" s="66"/>
      <c r="BS215" s="66"/>
      <c r="BT215" s="66"/>
      <c r="BU215" s="66"/>
    </row>
    <row r="216" spans="1:73" ht="216">
      <c r="A216" s="50">
        <v>75</v>
      </c>
      <c r="B216" s="51" t="s">
        <v>50</v>
      </c>
      <c r="C216" s="51" t="s">
        <v>51</v>
      </c>
      <c r="D216" s="51" t="s">
        <v>15</v>
      </c>
      <c r="E216" s="52" t="s">
        <v>30</v>
      </c>
      <c r="F216" s="51" t="s">
        <v>1234</v>
      </c>
      <c r="G216" s="51" t="s">
        <v>1254</v>
      </c>
      <c r="H216" s="51" t="s">
        <v>1255</v>
      </c>
      <c r="I216" s="51" t="s">
        <v>1256</v>
      </c>
      <c r="J216" s="51" t="s">
        <v>24</v>
      </c>
      <c r="K216" s="223" t="s">
        <v>1229</v>
      </c>
      <c r="L216" s="50" t="s">
        <v>47</v>
      </c>
      <c r="M216" s="50" t="s">
        <v>48</v>
      </c>
      <c r="N216" s="54" t="s">
        <v>1338</v>
      </c>
      <c r="O216" s="50" t="s">
        <v>1338</v>
      </c>
      <c r="P216" s="50" t="e">
        <f t="shared" si="0"/>
        <v>#VALUE!</v>
      </c>
      <c r="Q216" s="50" t="s">
        <v>1338</v>
      </c>
      <c r="R216" s="51" t="s">
        <v>1338</v>
      </c>
      <c r="S216" s="51" t="s">
        <v>5</v>
      </c>
      <c r="T216" s="51">
        <f t="shared" si="479"/>
        <v>20</v>
      </c>
      <c r="U216" s="53" t="s">
        <v>1257</v>
      </c>
      <c r="V216" s="53" t="s">
        <v>5</v>
      </c>
      <c r="W216" s="53">
        <f t="shared" si="110"/>
        <v>20</v>
      </c>
      <c r="X216" s="53" t="s">
        <v>5</v>
      </c>
      <c r="Y216" s="53">
        <f t="shared" si="111"/>
        <v>20</v>
      </c>
      <c r="Z216" s="53" t="s">
        <v>14</v>
      </c>
      <c r="AA216" s="53">
        <f t="shared" si="112"/>
        <v>0</v>
      </c>
      <c r="AB216" s="53" t="s">
        <v>11</v>
      </c>
      <c r="AC216" s="57">
        <f t="shared" si="5"/>
        <v>60</v>
      </c>
      <c r="AD216" s="58">
        <f t="shared" si="6"/>
        <v>0</v>
      </c>
      <c r="AE216" s="51">
        <f t="shared" ref="AE216:AF216" si="533">IF(SUM(AC216),AVERAGEIF(AC216,"&gt;0",AC216),1)</f>
        <v>60</v>
      </c>
      <c r="AF216" s="51">
        <f t="shared" si="533"/>
        <v>1</v>
      </c>
      <c r="AG216" s="51">
        <f t="shared" si="517"/>
        <v>1</v>
      </c>
      <c r="AH216" s="51">
        <f t="shared" si="524"/>
        <v>0</v>
      </c>
      <c r="AI216" s="51" t="e">
        <f t="shared" ref="AI216:AJ216" si="534">IF(AG216&lt;N216,N216-AG216,N216)</f>
        <v>#VALUE!</v>
      </c>
      <c r="AJ216" s="51" t="e">
        <f t="shared" si="534"/>
        <v>#VALUE!</v>
      </c>
      <c r="AK216" s="51" t="e">
        <f>VALUE(CONCATENATE(AI119:AI216,AJ216))</f>
        <v>#VALUE!</v>
      </c>
      <c r="AL216" s="76" t="s">
        <v>1338</v>
      </c>
      <c r="AM216" s="76" t="s">
        <v>1338</v>
      </c>
      <c r="AN216" s="50" t="s">
        <v>1338</v>
      </c>
      <c r="AO216" s="51" t="s">
        <v>1338</v>
      </c>
      <c r="AP216" s="53" t="s">
        <v>1258</v>
      </c>
      <c r="AQ216" s="61" t="s">
        <v>136</v>
      </c>
      <c r="AR216" s="61" t="s">
        <v>127</v>
      </c>
      <c r="AS216" s="53" t="s">
        <v>1232</v>
      </c>
      <c r="AT216" s="67">
        <v>42481</v>
      </c>
      <c r="AU216" s="79" t="s">
        <v>1259</v>
      </c>
      <c r="AV216" s="80">
        <v>0.2</v>
      </c>
      <c r="AW216" s="120">
        <v>42501</v>
      </c>
      <c r="AX216" s="217" t="s">
        <v>1339</v>
      </c>
      <c r="AY216" s="65"/>
      <c r="AZ216" s="65"/>
      <c r="BA216" s="65"/>
      <c r="BB216" s="65"/>
      <c r="BC216" s="65"/>
      <c r="BD216" s="65"/>
      <c r="BE216" s="65"/>
      <c r="BF216" s="65"/>
      <c r="BG216" s="65"/>
      <c r="BH216" s="65"/>
      <c r="BI216" s="66"/>
      <c r="BJ216" s="66"/>
      <c r="BK216" s="66"/>
      <c r="BL216" s="66"/>
      <c r="BM216" s="66"/>
      <c r="BN216" s="66"/>
      <c r="BO216" s="66"/>
      <c r="BP216" s="66"/>
      <c r="BQ216" s="66"/>
      <c r="BR216" s="66"/>
      <c r="BS216" s="66"/>
      <c r="BT216" s="66"/>
      <c r="BU216" s="66"/>
    </row>
    <row r="217" spans="1:73" ht="95.25" customHeight="1">
      <c r="A217" s="50">
        <v>76</v>
      </c>
      <c r="B217" s="51" t="s">
        <v>50</v>
      </c>
      <c r="C217" s="51" t="s">
        <v>51</v>
      </c>
      <c r="D217" s="51" t="s">
        <v>15</v>
      </c>
      <c r="E217" s="52" t="s">
        <v>30</v>
      </c>
      <c r="F217" s="51" t="s">
        <v>1260</v>
      </c>
      <c r="G217" s="51" t="s">
        <v>1261</v>
      </c>
      <c r="H217" s="51" t="s">
        <v>1262</v>
      </c>
      <c r="I217" s="51" t="s">
        <v>1263</v>
      </c>
      <c r="J217" s="51" t="s">
        <v>49</v>
      </c>
      <c r="K217" s="53" t="s">
        <v>385</v>
      </c>
      <c r="L217" s="50" t="s">
        <v>34</v>
      </c>
      <c r="M217" s="50" t="s">
        <v>48</v>
      </c>
      <c r="N217" s="54">
        <f>VLOOKUP(L217,'MATRIZ CALIFICACIÓN'!$B$10:$C$24,2,FALSE)</f>
        <v>3</v>
      </c>
      <c r="O217" s="55">
        <f>HLOOKUP(M217,'MATRIZ CALIFICACIÓN'!$D$8:$H$9,2,FALSE)</f>
        <v>5</v>
      </c>
      <c r="P217" s="50">
        <f t="shared" si="0"/>
        <v>35</v>
      </c>
      <c r="Q217" s="50" t="str">
        <f>VLOOKUP(P217,'MATRIZ CALIFICACIÓN'!$D$58:$E$82,2,FALSE)</f>
        <v>EXTREMA</v>
      </c>
      <c r="R217" s="56" t="str">
        <f>VLOOKUP(Q217,'MATRIZ CALIFICACIÓN'!$G$59:$I$62,2,FALSE)</f>
        <v>* Reducir el riesgo
* Evitar el riesgo
* Compartir o transferir el riesgo</v>
      </c>
      <c r="S217" s="51" t="s">
        <v>5</v>
      </c>
      <c r="T217" s="51">
        <f t="shared" si="479"/>
        <v>20</v>
      </c>
      <c r="U217" s="53" t="s">
        <v>1264</v>
      </c>
      <c r="V217" s="53" t="s">
        <v>5</v>
      </c>
      <c r="W217" s="53">
        <f t="shared" si="110"/>
        <v>20</v>
      </c>
      <c r="X217" s="53" t="s">
        <v>5</v>
      </c>
      <c r="Y217" s="53">
        <f t="shared" si="111"/>
        <v>20</v>
      </c>
      <c r="Z217" s="53" t="s">
        <v>5</v>
      </c>
      <c r="AA217" s="53">
        <f t="shared" si="112"/>
        <v>40</v>
      </c>
      <c r="AB217" s="53" t="s">
        <v>11</v>
      </c>
      <c r="AC217" s="57">
        <f t="shared" si="5"/>
        <v>100</v>
      </c>
      <c r="AD217" s="58">
        <f t="shared" si="6"/>
        <v>0</v>
      </c>
      <c r="AE217" s="51">
        <f t="shared" ref="AE217:AF217" si="535">IF(SUM(AC217),AVERAGEIF(AC217,"&gt;0",AC217),1)</f>
        <v>100</v>
      </c>
      <c r="AF217" s="51">
        <f t="shared" si="535"/>
        <v>1</v>
      </c>
      <c r="AG217" s="51">
        <f t="shared" si="517"/>
        <v>2</v>
      </c>
      <c r="AH217" s="51">
        <f t="shared" si="524"/>
        <v>0</v>
      </c>
      <c r="AI217" s="59">
        <f t="shared" ref="AI217:AJ217" si="536">IF(AG217&lt;N217,N217-AG217,N217)</f>
        <v>1</v>
      </c>
      <c r="AJ217" s="56">
        <f t="shared" si="536"/>
        <v>5</v>
      </c>
      <c r="AK217" s="51">
        <f t="shared" ref="AK217:AK219" si="537">VALUE(CONCATENATE(AI13:AI217,AJ217))</f>
        <v>15</v>
      </c>
      <c r="AL217" s="60" t="str">
        <f>VLOOKUP(AI217,'MATRIZ CALIFICACIÓN'!$A$10:$B$24,2,0)</f>
        <v>RARO (1)</v>
      </c>
      <c r="AM217" s="60" t="str">
        <f>HLOOKUP(AJ217,'MATRIZ CALIFICACIÓN'!$D$7:$H$8,2,0)</f>
        <v>CATASTRÓFICO (5)</v>
      </c>
      <c r="AN217" s="50" t="str">
        <f>VLOOKUP(AK217,'MATRIZ CALIFICACIÓN'!$D$58:$E$82,2,FALSE)</f>
        <v>MODERADA</v>
      </c>
      <c r="AO217" s="51" t="str">
        <f>VLOOKUP(AN217,'MATRIZ CALIFICACIÓN'!$G$59:$I$62,2,FALSE)</f>
        <v>* Asumir el riesgo
* Reducir el riesgo</v>
      </c>
      <c r="AP217" s="53" t="s">
        <v>1265</v>
      </c>
      <c r="AQ217" s="61" t="s">
        <v>136</v>
      </c>
      <c r="AR217" s="61" t="s">
        <v>127</v>
      </c>
      <c r="AS217" s="53" t="s">
        <v>388</v>
      </c>
      <c r="AT217" s="67">
        <v>42482</v>
      </c>
      <c r="AU217" s="79" t="s">
        <v>1266</v>
      </c>
      <c r="AV217" s="128">
        <v>0.33329999999999999</v>
      </c>
      <c r="AW217" s="120">
        <v>42501</v>
      </c>
      <c r="AX217" s="217" t="s">
        <v>1339</v>
      </c>
      <c r="AY217" s="65"/>
      <c r="AZ217" s="65"/>
      <c r="BA217" s="65"/>
      <c r="BB217" s="65"/>
      <c r="BC217" s="65"/>
      <c r="BD217" s="65"/>
      <c r="BE217" s="65"/>
      <c r="BF217" s="65"/>
      <c r="BG217" s="65"/>
      <c r="BH217" s="65"/>
      <c r="BI217" s="66"/>
      <c r="BJ217" s="66"/>
      <c r="BK217" s="66"/>
      <c r="BL217" s="66"/>
      <c r="BM217" s="66"/>
      <c r="BN217" s="66"/>
      <c r="BO217" s="66"/>
      <c r="BP217" s="66"/>
      <c r="BQ217" s="66"/>
      <c r="BR217" s="66"/>
      <c r="BS217" s="66"/>
      <c r="BT217" s="66"/>
      <c r="BU217" s="66"/>
    </row>
    <row r="218" spans="1:73" ht="95.25" customHeight="1">
      <c r="A218" s="50">
        <v>76</v>
      </c>
      <c r="B218" s="51" t="s">
        <v>50</v>
      </c>
      <c r="C218" s="51" t="s">
        <v>51</v>
      </c>
      <c r="D218" s="51" t="s">
        <v>15</v>
      </c>
      <c r="E218" s="52" t="s">
        <v>30</v>
      </c>
      <c r="F218" s="51" t="s">
        <v>1260</v>
      </c>
      <c r="G218" s="51" t="s">
        <v>1261</v>
      </c>
      <c r="H218" s="51" t="s">
        <v>1267</v>
      </c>
      <c r="I218" s="51" t="s">
        <v>1268</v>
      </c>
      <c r="J218" s="51" t="s">
        <v>49</v>
      </c>
      <c r="K218" s="53" t="s">
        <v>869</v>
      </c>
      <c r="L218" s="50" t="s">
        <v>34</v>
      </c>
      <c r="M218" s="50" t="s">
        <v>48</v>
      </c>
      <c r="N218" s="54">
        <f>VLOOKUP(L218,'MATRIZ CALIFICACIÓN'!$B$10:$C$24,2,FALSE)</f>
        <v>3</v>
      </c>
      <c r="O218" s="55">
        <f>HLOOKUP(M218,'MATRIZ CALIFICACIÓN'!$D$8:$H$9,2,FALSE)</f>
        <v>5</v>
      </c>
      <c r="P218" s="50">
        <f t="shared" si="0"/>
        <v>35</v>
      </c>
      <c r="Q218" s="50" t="str">
        <f>VLOOKUP(P218,'MATRIZ CALIFICACIÓN'!$D$58:$E$82,2,FALSE)</f>
        <v>EXTREMA</v>
      </c>
      <c r="R218" s="56" t="str">
        <f>VLOOKUP(Q218,'MATRIZ CALIFICACIÓN'!$G$59:$I$62,2,FALSE)</f>
        <v>* Reducir el riesgo
* Evitar el riesgo
* Compartir o transferir el riesgo</v>
      </c>
      <c r="S218" s="51" t="s">
        <v>5</v>
      </c>
      <c r="T218" s="51">
        <f t="shared" si="479"/>
        <v>20</v>
      </c>
      <c r="U218" s="53" t="s">
        <v>1269</v>
      </c>
      <c r="V218" s="53" t="s">
        <v>5</v>
      </c>
      <c r="W218" s="53">
        <f t="shared" si="110"/>
        <v>20</v>
      </c>
      <c r="X218" s="53" t="s">
        <v>5</v>
      </c>
      <c r="Y218" s="53">
        <f t="shared" si="111"/>
        <v>20</v>
      </c>
      <c r="Z218" s="53" t="s">
        <v>5</v>
      </c>
      <c r="AA218" s="53">
        <f t="shared" si="112"/>
        <v>40</v>
      </c>
      <c r="AB218" s="53" t="s">
        <v>11</v>
      </c>
      <c r="AC218" s="57">
        <f t="shared" si="5"/>
        <v>100</v>
      </c>
      <c r="AD218" s="58">
        <f t="shared" si="6"/>
        <v>0</v>
      </c>
      <c r="AE218" s="51">
        <f t="shared" ref="AE218:AF218" si="538">IF(SUM(AC218),AVERAGEIF(AC218,"&gt;0",AC218),1)</f>
        <v>100</v>
      </c>
      <c r="AF218" s="51">
        <f t="shared" si="538"/>
        <v>1</v>
      </c>
      <c r="AG218" s="51">
        <f t="shared" si="517"/>
        <v>2</v>
      </c>
      <c r="AH218" s="51">
        <f t="shared" si="524"/>
        <v>0</v>
      </c>
      <c r="AI218" s="59">
        <f t="shared" ref="AI218:AJ218" si="539">IF(AG218&lt;N218,N218-AG218,N218)</f>
        <v>1</v>
      </c>
      <c r="AJ218" s="56">
        <f t="shared" si="539"/>
        <v>5</v>
      </c>
      <c r="AK218" s="51">
        <f t="shared" si="537"/>
        <v>15</v>
      </c>
      <c r="AL218" s="60" t="str">
        <f>VLOOKUP(AI218,'MATRIZ CALIFICACIÓN'!$A$10:$B$24,2,0)</f>
        <v>RARO (1)</v>
      </c>
      <c r="AM218" s="60" t="str">
        <f>HLOOKUP(AJ218,'MATRIZ CALIFICACIÓN'!$D$7:$H$8,2,0)</f>
        <v>CATASTRÓFICO (5)</v>
      </c>
      <c r="AN218" s="50" t="str">
        <f>VLOOKUP(AK218,'MATRIZ CALIFICACIÓN'!$D$58:$E$82,2,FALSE)</f>
        <v>MODERADA</v>
      </c>
      <c r="AO218" s="51" t="str">
        <f>VLOOKUP(AN218,'MATRIZ CALIFICACIÓN'!$G$59:$I$62,2,FALSE)</f>
        <v>* Asumir el riesgo
* Reducir el riesgo</v>
      </c>
      <c r="AP218" s="53" t="s">
        <v>1270</v>
      </c>
      <c r="AQ218" s="61" t="s">
        <v>136</v>
      </c>
      <c r="AR218" s="61" t="s">
        <v>127</v>
      </c>
      <c r="AS218" s="53" t="s">
        <v>388</v>
      </c>
      <c r="AT218" s="67">
        <v>42473</v>
      </c>
      <c r="AU218" s="79" t="s">
        <v>1271</v>
      </c>
      <c r="AV218" s="80">
        <v>0.33</v>
      </c>
      <c r="AW218" s="120">
        <v>42501</v>
      </c>
      <c r="AX218" s="217" t="s">
        <v>1339</v>
      </c>
      <c r="AY218" s="65"/>
      <c r="AZ218" s="65"/>
      <c r="BA218" s="65"/>
      <c r="BB218" s="65"/>
      <c r="BC218" s="65"/>
      <c r="BD218" s="65"/>
      <c r="BE218" s="65"/>
      <c r="BF218" s="65"/>
      <c r="BG218" s="65"/>
      <c r="BH218" s="65"/>
      <c r="BI218" s="66"/>
      <c r="BJ218" s="66"/>
      <c r="BK218" s="66"/>
      <c r="BL218" s="66"/>
      <c r="BM218" s="66"/>
      <c r="BN218" s="66"/>
      <c r="BO218" s="66"/>
      <c r="BP218" s="66"/>
      <c r="BQ218" s="66"/>
      <c r="BR218" s="66"/>
      <c r="BS218" s="66"/>
      <c r="BT218" s="66"/>
      <c r="BU218" s="66"/>
    </row>
    <row r="219" spans="1:73" ht="95.25" customHeight="1">
      <c r="A219" s="50">
        <v>76</v>
      </c>
      <c r="B219" s="51" t="s">
        <v>50</v>
      </c>
      <c r="C219" s="51" t="s">
        <v>51</v>
      </c>
      <c r="D219" s="51" t="s">
        <v>29</v>
      </c>
      <c r="E219" s="52" t="s">
        <v>30</v>
      </c>
      <c r="F219" s="51" t="s">
        <v>1260</v>
      </c>
      <c r="G219" s="51" t="s">
        <v>1261</v>
      </c>
      <c r="H219" s="51" t="s">
        <v>1272</v>
      </c>
      <c r="I219" s="51" t="s">
        <v>1273</v>
      </c>
      <c r="J219" s="51" t="s">
        <v>44</v>
      </c>
      <c r="K219" s="53" t="s">
        <v>597</v>
      </c>
      <c r="L219" s="50" t="s">
        <v>34</v>
      </c>
      <c r="M219" s="50" t="s">
        <v>48</v>
      </c>
      <c r="N219" s="54">
        <f>VLOOKUP(L219,'MATRIZ CALIFICACIÓN'!$B$10:$C$24,2,FALSE)</f>
        <v>3</v>
      </c>
      <c r="O219" s="55">
        <f>HLOOKUP(M219,'MATRIZ CALIFICACIÓN'!$D$8:$H$9,2,FALSE)</f>
        <v>5</v>
      </c>
      <c r="P219" s="50">
        <f t="shared" si="0"/>
        <v>35</v>
      </c>
      <c r="Q219" s="50" t="str">
        <f>VLOOKUP(P219,'MATRIZ CALIFICACIÓN'!$D$58:$E$82,2,FALSE)</f>
        <v>EXTREMA</v>
      </c>
      <c r="R219" s="56" t="str">
        <f>VLOOKUP(Q219,'MATRIZ CALIFICACIÓN'!$G$59:$I$62,2,FALSE)</f>
        <v>* Reducir el riesgo
* Evitar el riesgo
* Compartir o transferir el riesgo</v>
      </c>
      <c r="S219" s="51" t="s">
        <v>5</v>
      </c>
      <c r="T219" s="51">
        <f t="shared" si="479"/>
        <v>20</v>
      </c>
      <c r="U219" s="53" t="s">
        <v>1274</v>
      </c>
      <c r="V219" s="53" t="s">
        <v>5</v>
      </c>
      <c r="W219" s="53">
        <f t="shared" si="110"/>
        <v>20</v>
      </c>
      <c r="X219" s="53" t="s">
        <v>5</v>
      </c>
      <c r="Y219" s="53">
        <f t="shared" si="111"/>
        <v>20</v>
      </c>
      <c r="Z219" s="53" t="s">
        <v>5</v>
      </c>
      <c r="AA219" s="53">
        <f t="shared" si="112"/>
        <v>40</v>
      </c>
      <c r="AB219" s="53" t="s">
        <v>11</v>
      </c>
      <c r="AC219" s="57">
        <f t="shared" si="5"/>
        <v>100</v>
      </c>
      <c r="AD219" s="58">
        <f t="shared" si="6"/>
        <v>0</v>
      </c>
      <c r="AE219" s="51">
        <f t="shared" ref="AE219:AF219" si="540">IF(SUM(AC219),AVERAGEIF(AC219,"&gt;0",AC219),1)</f>
        <v>100</v>
      </c>
      <c r="AF219" s="51">
        <f t="shared" si="540"/>
        <v>1</v>
      </c>
      <c r="AG219" s="51">
        <f t="shared" si="517"/>
        <v>2</v>
      </c>
      <c r="AH219" s="51">
        <f t="shared" si="524"/>
        <v>0</v>
      </c>
      <c r="AI219" s="59">
        <f t="shared" ref="AI219:AJ219" si="541">IF(AG219&lt;N219,N219-AG219,N219)</f>
        <v>1</v>
      </c>
      <c r="AJ219" s="56">
        <f t="shared" si="541"/>
        <v>5</v>
      </c>
      <c r="AK219" s="51">
        <f t="shared" si="537"/>
        <v>15</v>
      </c>
      <c r="AL219" s="60" t="str">
        <f>VLOOKUP(AI219,'MATRIZ CALIFICACIÓN'!$A$10:$B$24,2,0)</f>
        <v>RARO (1)</v>
      </c>
      <c r="AM219" s="60" t="str">
        <f>HLOOKUP(AJ219,'MATRIZ CALIFICACIÓN'!$D$7:$H$8,2,0)</f>
        <v>CATASTRÓFICO (5)</v>
      </c>
      <c r="AN219" s="50" t="str">
        <f>VLOOKUP(AK219,'MATRIZ CALIFICACIÓN'!$D$58:$E$82,2,FALSE)</f>
        <v>MODERADA</v>
      </c>
      <c r="AO219" s="51" t="str">
        <f>VLOOKUP(AN219,'MATRIZ CALIFICACIÓN'!$G$59:$I$62,2,FALSE)</f>
        <v>* Asumir el riesgo
* Reducir el riesgo</v>
      </c>
      <c r="AP219" s="53" t="s">
        <v>1275</v>
      </c>
      <c r="AQ219" s="61" t="s">
        <v>136</v>
      </c>
      <c r="AR219" s="61" t="s">
        <v>127</v>
      </c>
      <c r="AS219" s="53" t="s">
        <v>388</v>
      </c>
      <c r="AT219" s="67">
        <v>42478</v>
      </c>
      <c r="AU219" s="63" t="s">
        <v>1276</v>
      </c>
      <c r="AV219" s="69" t="s">
        <v>488</v>
      </c>
      <c r="AW219" s="120">
        <v>42501</v>
      </c>
      <c r="AX219" s="217" t="s">
        <v>1339</v>
      </c>
      <c r="AY219" s="65"/>
      <c r="AZ219" s="65"/>
      <c r="BA219" s="65"/>
      <c r="BB219" s="65"/>
      <c r="BC219" s="65"/>
      <c r="BD219" s="65"/>
      <c r="BE219" s="65"/>
      <c r="BF219" s="65"/>
      <c r="BG219" s="65"/>
      <c r="BH219" s="65"/>
      <c r="BI219" s="66"/>
      <c r="BJ219" s="66"/>
      <c r="BK219" s="66"/>
      <c r="BL219" s="66"/>
      <c r="BM219" s="66"/>
      <c r="BN219" s="66"/>
      <c r="BO219" s="66"/>
      <c r="BP219" s="66"/>
      <c r="BQ219" s="66"/>
      <c r="BR219" s="66"/>
      <c r="BS219" s="66"/>
      <c r="BT219" s="66"/>
      <c r="BU219" s="66"/>
    </row>
    <row r="220" spans="1:73" ht="223.5" customHeight="1">
      <c r="A220" s="50">
        <v>77</v>
      </c>
      <c r="B220" s="51" t="s">
        <v>39</v>
      </c>
      <c r="C220" s="51" t="s">
        <v>40</v>
      </c>
      <c r="D220" s="51" t="s">
        <v>36</v>
      </c>
      <c r="E220" s="52" t="s">
        <v>23</v>
      </c>
      <c r="F220" s="51" t="s">
        <v>1277</v>
      </c>
      <c r="G220" s="51" t="s">
        <v>1278</v>
      </c>
      <c r="H220" s="51" t="s">
        <v>1279</v>
      </c>
      <c r="I220" s="51" t="s">
        <v>1280</v>
      </c>
      <c r="J220" s="94" t="s">
        <v>1175</v>
      </c>
      <c r="K220" s="53" t="s">
        <v>1281</v>
      </c>
      <c r="L220" s="50" t="s">
        <v>34</v>
      </c>
      <c r="M220" s="50" t="s">
        <v>48</v>
      </c>
      <c r="N220" s="54">
        <f>VLOOKUP(L220,'MATRIZ CALIFICACIÓN'!$B$10:$C$24,2,FALSE)</f>
        <v>3</v>
      </c>
      <c r="O220" s="55">
        <f>HLOOKUP(M220,'MATRIZ CALIFICACIÓN'!$D$8:$H$9,2,FALSE)</f>
        <v>5</v>
      </c>
      <c r="P220" s="50">
        <f t="shared" si="0"/>
        <v>35</v>
      </c>
      <c r="Q220" s="50" t="str">
        <f>VLOOKUP(P220,'MATRIZ CALIFICACIÓN'!$D$58:$E$82,2,FALSE)</f>
        <v>EXTREMA</v>
      </c>
      <c r="R220" s="56" t="str">
        <f>VLOOKUP(Q220,'MATRIZ CALIFICACIÓN'!$G$59:$I$62,2,FALSE)</f>
        <v>* Reducir el riesgo
* Evitar el riesgo
* Compartir o transferir el riesgo</v>
      </c>
      <c r="S220" s="51" t="s">
        <v>5</v>
      </c>
      <c r="T220" s="51">
        <f t="shared" si="479"/>
        <v>20</v>
      </c>
      <c r="U220" s="53" t="s">
        <v>1282</v>
      </c>
      <c r="V220" s="166" t="s">
        <v>5</v>
      </c>
      <c r="W220" s="53">
        <f t="shared" si="110"/>
        <v>20</v>
      </c>
      <c r="X220" s="166" t="s">
        <v>5</v>
      </c>
      <c r="Y220" s="53">
        <f t="shared" si="111"/>
        <v>20</v>
      </c>
      <c r="Z220" s="166" t="s">
        <v>5</v>
      </c>
      <c r="AA220" s="53">
        <f t="shared" si="112"/>
        <v>40</v>
      </c>
      <c r="AB220" s="53" t="s">
        <v>11</v>
      </c>
      <c r="AC220" s="57">
        <f t="shared" si="5"/>
        <v>100</v>
      </c>
      <c r="AD220" s="58">
        <f t="shared" si="6"/>
        <v>0</v>
      </c>
      <c r="AE220" s="51">
        <f t="shared" ref="AE220:AF220" si="542">IF(SUM(AC220),AVERAGEIF(AC220,"&gt;0",AC220),1)</f>
        <v>100</v>
      </c>
      <c r="AF220" s="51">
        <f t="shared" si="542"/>
        <v>1</v>
      </c>
      <c r="AG220" s="51">
        <f t="shared" si="517"/>
        <v>2</v>
      </c>
      <c r="AH220" s="51">
        <f t="shared" si="524"/>
        <v>0</v>
      </c>
      <c r="AI220" s="59">
        <f t="shared" ref="AI220:AJ220" si="543">IF(AG220&lt;N220,N220-AG220,N220)</f>
        <v>1</v>
      </c>
      <c r="AJ220" s="56">
        <f t="shared" si="543"/>
        <v>5</v>
      </c>
      <c r="AK220" s="51">
        <f>VALUE(CONCATENATE(AI152:AI220,AJ220))</f>
        <v>15</v>
      </c>
      <c r="AL220" s="76" t="s">
        <v>1338</v>
      </c>
      <c r="AM220" s="76" t="s">
        <v>1338</v>
      </c>
      <c r="AN220" s="50" t="s">
        <v>1338</v>
      </c>
      <c r="AO220" s="51" t="s">
        <v>1338</v>
      </c>
      <c r="AP220" s="171" t="s">
        <v>1283</v>
      </c>
      <c r="AQ220" s="61" t="s">
        <v>136</v>
      </c>
      <c r="AR220" s="61" t="s">
        <v>127</v>
      </c>
      <c r="AS220" s="53" t="s">
        <v>1281</v>
      </c>
      <c r="AT220" s="67">
        <v>42481</v>
      </c>
      <c r="AU220" s="79" t="s">
        <v>1284</v>
      </c>
      <c r="AV220" s="69" t="s">
        <v>488</v>
      </c>
      <c r="AW220" s="120">
        <v>42501</v>
      </c>
      <c r="AX220" s="217" t="s">
        <v>1339</v>
      </c>
      <c r="AY220" s="65"/>
      <c r="AZ220" s="65"/>
      <c r="BA220" s="65"/>
      <c r="BB220" s="65"/>
      <c r="BC220" s="65"/>
      <c r="BD220" s="65"/>
      <c r="BE220" s="65"/>
      <c r="BF220" s="65"/>
      <c r="BG220" s="65"/>
      <c r="BH220" s="65"/>
      <c r="BI220" s="66"/>
      <c r="BJ220" s="66"/>
      <c r="BK220" s="66"/>
      <c r="BL220" s="66"/>
      <c r="BM220" s="66"/>
      <c r="BN220" s="66"/>
      <c r="BO220" s="66"/>
      <c r="BP220" s="66"/>
      <c r="BQ220" s="66"/>
      <c r="BR220" s="66"/>
      <c r="BS220" s="66"/>
      <c r="BT220" s="66"/>
      <c r="BU220" s="66"/>
    </row>
    <row r="221" spans="1:73" ht="310.5">
      <c r="A221" s="50">
        <v>78</v>
      </c>
      <c r="B221" s="51" t="s">
        <v>39</v>
      </c>
      <c r="C221" s="51" t="s">
        <v>139</v>
      </c>
      <c r="D221" s="51" t="s">
        <v>36</v>
      </c>
      <c r="E221" s="52" t="s">
        <v>23</v>
      </c>
      <c r="F221" s="51" t="s">
        <v>1285</v>
      </c>
      <c r="G221" s="51" t="s">
        <v>1286</v>
      </c>
      <c r="H221" s="51" t="s">
        <v>1287</v>
      </c>
      <c r="I221" s="51" t="s">
        <v>1288</v>
      </c>
      <c r="J221" s="94" t="s">
        <v>236</v>
      </c>
      <c r="K221" s="53" t="s">
        <v>1281</v>
      </c>
      <c r="L221" s="50" t="s">
        <v>34</v>
      </c>
      <c r="M221" s="50" t="s">
        <v>28</v>
      </c>
      <c r="N221" s="54">
        <f>VLOOKUP(L221,'MATRIZ CALIFICACIÓN'!$B$10:$C$24,2,FALSE)</f>
        <v>3</v>
      </c>
      <c r="O221" s="55">
        <f>HLOOKUP(M221,'MATRIZ CALIFICACIÓN'!$D$8:$H$9,2,FALSE)</f>
        <v>2</v>
      </c>
      <c r="P221" s="50">
        <f t="shared" si="0"/>
        <v>32</v>
      </c>
      <c r="Q221" s="50" t="str">
        <f>VLOOKUP(P221,'MATRIZ CALIFICACIÓN'!$D$58:$E$82,2,FALSE)</f>
        <v>MODERADA</v>
      </c>
      <c r="R221" s="56" t="str">
        <f>VLOOKUP(Q221,'MATRIZ CALIFICACIÓN'!$G$59:$I$62,2,FALSE)</f>
        <v>* Asumir el riesgo
* Reducir el riesgo</v>
      </c>
      <c r="S221" s="51" t="s">
        <v>5</v>
      </c>
      <c r="T221" s="51">
        <f t="shared" si="479"/>
        <v>20</v>
      </c>
      <c r="U221" s="53" t="s">
        <v>1289</v>
      </c>
      <c r="V221" s="166" t="s">
        <v>5</v>
      </c>
      <c r="W221" s="53">
        <f t="shared" si="110"/>
        <v>20</v>
      </c>
      <c r="X221" s="166" t="s">
        <v>5</v>
      </c>
      <c r="Y221" s="53">
        <f t="shared" si="111"/>
        <v>20</v>
      </c>
      <c r="Z221" s="166" t="s">
        <v>5</v>
      </c>
      <c r="AA221" s="53">
        <f t="shared" si="112"/>
        <v>40</v>
      </c>
      <c r="AB221" s="53" t="s">
        <v>11</v>
      </c>
      <c r="AC221" s="57">
        <f t="shared" si="5"/>
        <v>100</v>
      </c>
      <c r="AD221" s="58">
        <f t="shared" si="6"/>
        <v>0</v>
      </c>
      <c r="AE221" s="51">
        <f t="shared" ref="AE221:AF221" si="544">IF(SUM(AC221),AVERAGEIF(AC221,"&gt;0",AC221),1)</f>
        <v>100</v>
      </c>
      <c r="AF221" s="51">
        <f t="shared" si="544"/>
        <v>1</v>
      </c>
      <c r="AG221" s="51">
        <f t="shared" si="517"/>
        <v>2</v>
      </c>
      <c r="AH221" s="51">
        <f t="shared" si="524"/>
        <v>0</v>
      </c>
      <c r="AI221" s="59">
        <f t="shared" ref="AI221:AJ221" si="545">IF(AG221&lt;N221,N221-AG221,N221)</f>
        <v>1</v>
      </c>
      <c r="AJ221" s="56">
        <f t="shared" si="545"/>
        <v>2</v>
      </c>
      <c r="AK221" s="51">
        <f>VALUE(CONCATENATE(AI156:AI221,AJ221))</f>
        <v>12</v>
      </c>
      <c r="AL221" s="76" t="s">
        <v>1338</v>
      </c>
      <c r="AM221" s="76" t="s">
        <v>1338</v>
      </c>
      <c r="AN221" s="50" t="s">
        <v>1338</v>
      </c>
      <c r="AO221" s="51" t="s">
        <v>1338</v>
      </c>
      <c r="AP221" s="171" t="s">
        <v>1290</v>
      </c>
      <c r="AQ221" s="61" t="s">
        <v>136</v>
      </c>
      <c r="AR221" s="61" t="s">
        <v>127</v>
      </c>
      <c r="AS221" s="53" t="s">
        <v>1281</v>
      </c>
      <c r="AT221" s="67">
        <v>42481</v>
      </c>
      <c r="AU221" s="79" t="s">
        <v>1291</v>
      </c>
      <c r="AV221" s="69" t="s">
        <v>488</v>
      </c>
      <c r="AW221" s="120">
        <v>42501</v>
      </c>
      <c r="AX221" s="217" t="s">
        <v>1339</v>
      </c>
      <c r="AY221" s="65"/>
      <c r="AZ221" s="65"/>
      <c r="BA221" s="65"/>
      <c r="BB221" s="65"/>
      <c r="BC221" s="65"/>
      <c r="BD221" s="65"/>
      <c r="BE221" s="65"/>
      <c r="BF221" s="65"/>
      <c r="BG221" s="65"/>
      <c r="BH221" s="65"/>
      <c r="BI221" s="66"/>
      <c r="BJ221" s="66"/>
      <c r="BK221" s="66"/>
      <c r="BL221" s="66"/>
      <c r="BM221" s="66"/>
      <c r="BN221" s="66"/>
      <c r="BO221" s="66"/>
      <c r="BP221" s="66"/>
      <c r="BQ221" s="66"/>
      <c r="BR221" s="66"/>
      <c r="BS221" s="66"/>
      <c r="BT221" s="66"/>
      <c r="BU221" s="66"/>
    </row>
    <row r="222" spans="1:73" ht="95.25" customHeight="1">
      <c r="A222" s="50">
        <v>79</v>
      </c>
      <c r="B222" s="51" t="s">
        <v>39</v>
      </c>
      <c r="C222" s="51" t="s">
        <v>139</v>
      </c>
      <c r="D222" s="51" t="s">
        <v>36</v>
      </c>
      <c r="E222" s="52" t="s">
        <v>30</v>
      </c>
      <c r="F222" s="51" t="s">
        <v>1292</v>
      </c>
      <c r="G222" s="51" t="s">
        <v>1293</v>
      </c>
      <c r="H222" s="51" t="s">
        <v>1294</v>
      </c>
      <c r="I222" s="51" t="s">
        <v>1295</v>
      </c>
      <c r="J222" s="94" t="s">
        <v>1175</v>
      </c>
      <c r="K222" s="53" t="s">
        <v>1281</v>
      </c>
      <c r="L222" s="50" t="s">
        <v>47</v>
      </c>
      <c r="M222" s="50" t="s">
        <v>48</v>
      </c>
      <c r="N222" s="54">
        <f>VLOOKUP(L222,'MATRIZ CALIFICACIÓN'!$B$10:$C$24,2,FALSE)</f>
        <v>5</v>
      </c>
      <c r="O222" s="55">
        <f>HLOOKUP(M222,'MATRIZ CALIFICACIÓN'!$D$8:$H$9,2,FALSE)</f>
        <v>5</v>
      </c>
      <c r="P222" s="50">
        <f t="shared" si="0"/>
        <v>55</v>
      </c>
      <c r="Q222" s="50" t="str">
        <f>VLOOKUP(P222,'MATRIZ CALIFICACIÓN'!$D$58:$E$82,2,FALSE)</f>
        <v>EXTREMA</v>
      </c>
      <c r="R222" s="56" t="str">
        <f>VLOOKUP(Q222,'MATRIZ CALIFICACIÓN'!$G$59:$I$62,2,FALSE)</f>
        <v>* Reducir el riesgo
* Evitar el riesgo
* Compartir o transferir el riesgo</v>
      </c>
      <c r="S222" s="51" t="s">
        <v>5</v>
      </c>
      <c r="T222" s="51">
        <f t="shared" si="479"/>
        <v>20</v>
      </c>
      <c r="U222" s="53" t="s">
        <v>1296</v>
      </c>
      <c r="V222" s="166" t="s">
        <v>5</v>
      </c>
      <c r="W222" s="53">
        <f t="shared" si="110"/>
        <v>20</v>
      </c>
      <c r="X222" s="166" t="s">
        <v>5</v>
      </c>
      <c r="Y222" s="53">
        <f t="shared" si="111"/>
        <v>20</v>
      </c>
      <c r="Z222" s="166" t="s">
        <v>5</v>
      </c>
      <c r="AA222" s="53">
        <f t="shared" si="112"/>
        <v>40</v>
      </c>
      <c r="AB222" s="53" t="s">
        <v>11</v>
      </c>
      <c r="AC222" s="57">
        <f t="shared" si="5"/>
        <v>100</v>
      </c>
      <c r="AD222" s="58">
        <f t="shared" si="6"/>
        <v>0</v>
      </c>
      <c r="AE222" s="51">
        <f t="shared" ref="AE222:AF222" si="546">IF(SUM(AC222),AVERAGEIF(AC222,"&gt;0",AC222),1)</f>
        <v>100</v>
      </c>
      <c r="AF222" s="51">
        <f t="shared" si="546"/>
        <v>1</v>
      </c>
      <c r="AG222" s="51">
        <f t="shared" si="517"/>
        <v>2</v>
      </c>
      <c r="AH222" s="51">
        <f t="shared" si="524"/>
        <v>0</v>
      </c>
      <c r="AI222" s="59">
        <f t="shared" ref="AI222:AJ222" si="547">IF(AG222&lt;N222,N222-AG222,N222)</f>
        <v>3</v>
      </c>
      <c r="AJ222" s="56">
        <f t="shared" si="547"/>
        <v>5</v>
      </c>
      <c r="AK222" s="51">
        <f>VALUE(CONCATENATE(AI158:AI222,AJ222))</f>
        <v>35</v>
      </c>
      <c r="AL222" s="76" t="s">
        <v>1338</v>
      </c>
      <c r="AM222" s="76" t="s">
        <v>1338</v>
      </c>
      <c r="AN222" s="50" t="s">
        <v>1338</v>
      </c>
      <c r="AO222" s="51" t="s">
        <v>1338</v>
      </c>
      <c r="AP222" s="171" t="s">
        <v>1297</v>
      </c>
      <c r="AQ222" s="61" t="s">
        <v>136</v>
      </c>
      <c r="AR222" s="61" t="s">
        <v>127</v>
      </c>
      <c r="AS222" s="53" t="s">
        <v>1281</v>
      </c>
      <c r="AT222" s="67">
        <v>42481</v>
      </c>
      <c r="AU222" s="79" t="s">
        <v>1298</v>
      </c>
      <c r="AV222" s="69" t="s">
        <v>488</v>
      </c>
      <c r="AW222" s="120">
        <v>42501</v>
      </c>
      <c r="AX222" s="217" t="s">
        <v>1339</v>
      </c>
      <c r="AY222" s="65"/>
      <c r="AZ222" s="65"/>
      <c r="BA222" s="65"/>
      <c r="BB222" s="65"/>
      <c r="BC222" s="65"/>
      <c r="BD222" s="65"/>
      <c r="BE222" s="65"/>
      <c r="BF222" s="65"/>
      <c r="BG222" s="65"/>
      <c r="BH222" s="65"/>
      <c r="BI222" s="66"/>
      <c r="BJ222" s="66"/>
      <c r="BK222" s="66"/>
      <c r="BL222" s="66"/>
      <c r="BM222" s="66"/>
      <c r="BN222" s="66"/>
      <c r="BO222" s="66"/>
      <c r="BP222" s="66"/>
      <c r="BQ222" s="66"/>
      <c r="BR222" s="66"/>
      <c r="BS222" s="66"/>
      <c r="BT222" s="66"/>
      <c r="BU222" s="66"/>
    </row>
    <row r="223" spans="1:73" ht="185.25" customHeight="1">
      <c r="A223" s="50">
        <v>80</v>
      </c>
      <c r="B223" s="51" t="s">
        <v>39</v>
      </c>
      <c r="C223" s="51" t="s">
        <v>139</v>
      </c>
      <c r="D223" s="51" t="s">
        <v>36</v>
      </c>
      <c r="E223" s="52" t="s">
        <v>23</v>
      </c>
      <c r="F223" s="51" t="s">
        <v>1299</v>
      </c>
      <c r="G223" s="51" t="s">
        <v>1300</v>
      </c>
      <c r="H223" s="51" t="s">
        <v>1301</v>
      </c>
      <c r="I223" s="51" t="s">
        <v>1302</v>
      </c>
      <c r="J223" s="94" t="s">
        <v>1175</v>
      </c>
      <c r="K223" s="53" t="s">
        <v>1281</v>
      </c>
      <c r="L223" s="50" t="s">
        <v>34</v>
      </c>
      <c r="M223" s="50" t="s">
        <v>48</v>
      </c>
      <c r="N223" s="54">
        <f>VLOOKUP(L223,'MATRIZ CALIFICACIÓN'!$B$10:$C$24,2,FALSE)</f>
        <v>3</v>
      </c>
      <c r="O223" s="55">
        <f>HLOOKUP(M223,'MATRIZ CALIFICACIÓN'!$D$8:$H$9,2,FALSE)</f>
        <v>5</v>
      </c>
      <c r="P223" s="50">
        <f t="shared" si="0"/>
        <v>35</v>
      </c>
      <c r="Q223" s="50" t="str">
        <f>VLOOKUP(P223,'MATRIZ CALIFICACIÓN'!$D$58:$E$82,2,FALSE)</f>
        <v>EXTREMA</v>
      </c>
      <c r="R223" s="56" t="str">
        <f>VLOOKUP(Q223,'MATRIZ CALIFICACIÓN'!$G$59:$I$62,2,FALSE)</f>
        <v>* Reducir el riesgo
* Evitar el riesgo
* Compartir o transferir el riesgo</v>
      </c>
      <c r="S223" s="51" t="s">
        <v>5</v>
      </c>
      <c r="T223" s="51">
        <f t="shared" si="479"/>
        <v>20</v>
      </c>
      <c r="U223" s="53" t="s">
        <v>1303</v>
      </c>
      <c r="V223" s="166" t="s">
        <v>5</v>
      </c>
      <c r="W223" s="53">
        <f t="shared" si="110"/>
        <v>20</v>
      </c>
      <c r="X223" s="166" t="s">
        <v>5</v>
      </c>
      <c r="Y223" s="53">
        <f t="shared" si="111"/>
        <v>20</v>
      </c>
      <c r="Z223" s="166" t="s">
        <v>5</v>
      </c>
      <c r="AA223" s="53">
        <f t="shared" si="112"/>
        <v>40</v>
      </c>
      <c r="AB223" s="53" t="s">
        <v>11</v>
      </c>
      <c r="AC223" s="57">
        <f t="shared" si="5"/>
        <v>100</v>
      </c>
      <c r="AD223" s="58">
        <f t="shared" si="6"/>
        <v>0</v>
      </c>
      <c r="AE223" s="51">
        <f t="shared" ref="AE223:AF223" si="548">IF(SUM(AC223),AVERAGEIF(AC223,"&gt;0",AC223),1)</f>
        <v>100</v>
      </c>
      <c r="AF223" s="51">
        <f t="shared" si="548"/>
        <v>1</v>
      </c>
      <c r="AG223" s="51">
        <f t="shared" si="517"/>
        <v>2</v>
      </c>
      <c r="AH223" s="51">
        <f t="shared" si="524"/>
        <v>0</v>
      </c>
      <c r="AI223" s="59">
        <f t="shared" ref="AI223:AJ223" si="549">IF(AG223&lt;N223,N223-AG223,N223)</f>
        <v>1</v>
      </c>
      <c r="AJ223" s="56">
        <f t="shared" si="549"/>
        <v>5</v>
      </c>
      <c r="AK223" s="51">
        <f>VALUE(CONCATENATE(AI165:AI223,AJ223))</f>
        <v>15</v>
      </c>
      <c r="AL223" s="76" t="s">
        <v>1338</v>
      </c>
      <c r="AM223" s="76" t="s">
        <v>1338</v>
      </c>
      <c r="AN223" s="50" t="s">
        <v>1338</v>
      </c>
      <c r="AO223" s="51" t="s">
        <v>1338</v>
      </c>
      <c r="AP223" s="171" t="s">
        <v>1304</v>
      </c>
      <c r="AQ223" s="61" t="s">
        <v>136</v>
      </c>
      <c r="AR223" s="61" t="s">
        <v>127</v>
      </c>
      <c r="AS223" s="53" t="s">
        <v>1281</v>
      </c>
      <c r="AT223" s="67">
        <v>42481</v>
      </c>
      <c r="AU223" s="79" t="s">
        <v>1305</v>
      </c>
      <c r="AV223" s="69" t="s">
        <v>488</v>
      </c>
      <c r="AW223" s="120">
        <v>42501</v>
      </c>
      <c r="AX223" s="217" t="s">
        <v>1339</v>
      </c>
      <c r="AY223" s="65"/>
      <c r="AZ223" s="65"/>
      <c r="BA223" s="65"/>
      <c r="BB223" s="65"/>
      <c r="BC223" s="65"/>
      <c r="BD223" s="65"/>
      <c r="BE223" s="65"/>
      <c r="BF223" s="65"/>
      <c r="BG223" s="65"/>
      <c r="BH223" s="65"/>
      <c r="BI223" s="66"/>
      <c r="BJ223" s="66"/>
      <c r="BK223" s="66"/>
      <c r="BL223" s="66"/>
      <c r="BM223" s="66"/>
      <c r="BN223" s="66"/>
      <c r="BO223" s="66"/>
      <c r="BP223" s="66"/>
      <c r="BQ223" s="66"/>
      <c r="BR223" s="66"/>
      <c r="BS223" s="66"/>
      <c r="BT223" s="66"/>
      <c r="BU223" s="66"/>
    </row>
    <row r="224" spans="1:73" ht="95.25" customHeight="1">
      <c r="A224" s="50">
        <v>81</v>
      </c>
      <c r="B224" s="51" t="s">
        <v>39</v>
      </c>
      <c r="C224" s="51" t="s">
        <v>40</v>
      </c>
      <c r="D224" s="51" t="s">
        <v>36</v>
      </c>
      <c r="E224" s="52" t="s">
        <v>30</v>
      </c>
      <c r="F224" s="51" t="s">
        <v>1306</v>
      </c>
      <c r="G224" s="51" t="s">
        <v>1307</v>
      </c>
      <c r="H224" s="51" t="s">
        <v>1308</v>
      </c>
      <c r="I224" s="51" t="s">
        <v>1309</v>
      </c>
      <c r="J224" s="51" t="s">
        <v>8</v>
      </c>
      <c r="K224" s="53" t="s">
        <v>1310</v>
      </c>
      <c r="L224" s="50" t="s">
        <v>41</v>
      </c>
      <c r="M224" s="50" t="s">
        <v>42</v>
      </c>
      <c r="N224" s="54">
        <f>VLOOKUP(L224,'MATRIZ CALIFICACIÓN'!$B$10:$C$24,2,FALSE)</f>
        <v>4</v>
      </c>
      <c r="O224" s="55">
        <f>HLOOKUP(M224,'MATRIZ CALIFICACIÓN'!$D$8:$H$9,2,FALSE)</f>
        <v>4</v>
      </c>
      <c r="P224" s="50">
        <f t="shared" si="0"/>
        <v>44</v>
      </c>
      <c r="Q224" s="50" t="str">
        <f>VLOOKUP(P224,'MATRIZ CALIFICACIÓN'!$D$58:$E$82,2,FALSE)</f>
        <v>EXTREMA</v>
      </c>
      <c r="R224" s="56" t="str">
        <f>VLOOKUP(Q224,'MATRIZ CALIFICACIÓN'!$G$59:$I$62,2,FALSE)</f>
        <v>* Reducir el riesgo
* Evitar el riesgo
* Compartir o transferir el riesgo</v>
      </c>
      <c r="S224" s="51" t="s">
        <v>5</v>
      </c>
      <c r="T224" s="51">
        <f t="shared" si="479"/>
        <v>20</v>
      </c>
      <c r="U224" s="53" t="s">
        <v>1311</v>
      </c>
      <c r="V224" s="53" t="s">
        <v>5</v>
      </c>
      <c r="W224" s="53">
        <f t="shared" si="110"/>
        <v>20</v>
      </c>
      <c r="X224" s="53" t="s">
        <v>5</v>
      </c>
      <c r="Y224" s="53">
        <f t="shared" si="111"/>
        <v>20</v>
      </c>
      <c r="Z224" s="53" t="s">
        <v>5</v>
      </c>
      <c r="AA224" s="53">
        <f t="shared" si="112"/>
        <v>40</v>
      </c>
      <c r="AB224" s="53" t="s">
        <v>11</v>
      </c>
      <c r="AC224" s="57">
        <f t="shared" si="5"/>
        <v>100</v>
      </c>
      <c r="AD224" s="58">
        <f t="shared" si="6"/>
        <v>0</v>
      </c>
      <c r="AE224" s="51">
        <f t="shared" ref="AE224:AF224" si="550">IF(SUM(AC224),AVERAGEIF(AC224,"&gt;0",AC224),1)</f>
        <v>100</v>
      </c>
      <c r="AF224" s="51">
        <f t="shared" si="550"/>
        <v>1</v>
      </c>
      <c r="AG224" s="51">
        <f t="shared" si="517"/>
        <v>2</v>
      </c>
      <c r="AH224" s="51">
        <f t="shared" si="524"/>
        <v>0</v>
      </c>
      <c r="AI224" s="59">
        <f t="shared" ref="AI224:AJ224" si="551">IF(AG224&lt;N224,N224-AG224,N224)</f>
        <v>2</v>
      </c>
      <c r="AJ224" s="56">
        <f t="shared" si="551"/>
        <v>4</v>
      </c>
      <c r="AK224" s="51">
        <f t="shared" ref="AK224:AK225" si="552">VALUE(CONCATENATE(AI18:AI224,AJ224))</f>
        <v>24</v>
      </c>
      <c r="AL224" s="60" t="str">
        <f>VLOOKUP(AI224,'MATRIZ CALIFICACIÓN'!$A$10:$B$24,2,0)</f>
        <v>IMPROBABLE (2)</v>
      </c>
      <c r="AM224" s="60" t="str">
        <f>HLOOKUP(AJ224,'MATRIZ CALIFICACIÓN'!$D$7:$H$8,2,0)</f>
        <v>MAYOR (4)</v>
      </c>
      <c r="AN224" s="50" t="str">
        <f>VLOOKUP(AK224,'MATRIZ CALIFICACIÓN'!$D$58:$E$82,2,FALSE)</f>
        <v>ALTA</v>
      </c>
      <c r="AO224" s="51" t="str">
        <f>VLOOKUP(AN224,'MATRIZ CALIFICACIÓN'!$G$59:$I$62,2,FALSE)</f>
        <v>* Reducir el riesgo
* Evitar el riesgo
* Compartir o transferir el riesgo</v>
      </c>
      <c r="AP224" s="53" t="s">
        <v>1312</v>
      </c>
      <c r="AQ224" s="61" t="s">
        <v>136</v>
      </c>
      <c r="AR224" s="61" t="s">
        <v>127</v>
      </c>
      <c r="AS224" s="53" t="s">
        <v>1313</v>
      </c>
      <c r="AT224" s="67">
        <v>42482</v>
      </c>
      <c r="AU224" s="63" t="s">
        <v>1314</v>
      </c>
      <c r="AV224" s="80">
        <v>0.4</v>
      </c>
      <c r="AW224" s="120">
        <v>42501</v>
      </c>
      <c r="AX224" s="217" t="s">
        <v>1339</v>
      </c>
      <c r="AY224" s="65"/>
      <c r="AZ224" s="65"/>
      <c r="BA224" s="65"/>
      <c r="BB224" s="65"/>
      <c r="BC224" s="65"/>
      <c r="BD224" s="65"/>
      <c r="BE224" s="65"/>
      <c r="BF224" s="65"/>
      <c r="BG224" s="65"/>
      <c r="BH224" s="65"/>
      <c r="BI224" s="66"/>
      <c r="BJ224" s="66"/>
      <c r="BK224" s="66"/>
      <c r="BL224" s="66"/>
      <c r="BM224" s="66"/>
      <c r="BN224" s="66"/>
      <c r="BO224" s="66"/>
      <c r="BP224" s="66"/>
      <c r="BQ224" s="66"/>
      <c r="BR224" s="66"/>
      <c r="BS224" s="66"/>
      <c r="BT224" s="66"/>
      <c r="BU224" s="66"/>
    </row>
    <row r="225" spans="1:73" ht="95.25" customHeight="1">
      <c r="A225" s="50">
        <v>82</v>
      </c>
      <c r="B225" s="51" t="s">
        <v>39</v>
      </c>
      <c r="C225" s="51" t="s">
        <v>40</v>
      </c>
      <c r="D225" s="51" t="s">
        <v>36</v>
      </c>
      <c r="E225" s="52" t="s">
        <v>23</v>
      </c>
      <c r="F225" s="51" t="s">
        <v>1315</v>
      </c>
      <c r="G225" s="51" t="s">
        <v>1316</v>
      </c>
      <c r="H225" s="51" t="s">
        <v>1317</v>
      </c>
      <c r="I225" s="51" t="s">
        <v>1309</v>
      </c>
      <c r="J225" s="51" t="s">
        <v>8</v>
      </c>
      <c r="K225" s="53" t="s">
        <v>1310</v>
      </c>
      <c r="L225" s="50" t="s">
        <v>47</v>
      </c>
      <c r="M225" s="50" t="s">
        <v>42</v>
      </c>
      <c r="N225" s="54">
        <f>VLOOKUP(L225,'MATRIZ CALIFICACIÓN'!$B$10:$C$24,2,FALSE)</f>
        <v>5</v>
      </c>
      <c r="O225" s="55">
        <f>HLOOKUP(M225,'MATRIZ CALIFICACIÓN'!$D$8:$H$9,2,FALSE)</f>
        <v>4</v>
      </c>
      <c r="P225" s="50">
        <f t="shared" si="0"/>
        <v>54</v>
      </c>
      <c r="Q225" s="50" t="str">
        <f>VLOOKUP(P225,'MATRIZ CALIFICACIÓN'!$D$58:$E$82,2,FALSE)</f>
        <v>EXTREMA</v>
      </c>
      <c r="R225" s="56" t="str">
        <f>VLOOKUP(Q225,'MATRIZ CALIFICACIÓN'!$G$59:$I$62,2,FALSE)</f>
        <v>* Reducir el riesgo
* Evitar el riesgo
* Compartir o transferir el riesgo</v>
      </c>
      <c r="S225" s="51" t="s">
        <v>5</v>
      </c>
      <c r="T225" s="51">
        <f t="shared" si="479"/>
        <v>20</v>
      </c>
      <c r="U225" s="53" t="s">
        <v>1318</v>
      </c>
      <c r="V225" s="53" t="s">
        <v>5</v>
      </c>
      <c r="W225" s="53">
        <f t="shared" si="110"/>
        <v>20</v>
      </c>
      <c r="X225" s="53" t="s">
        <v>5</v>
      </c>
      <c r="Y225" s="53">
        <f t="shared" si="111"/>
        <v>20</v>
      </c>
      <c r="Z225" s="53" t="s">
        <v>5</v>
      </c>
      <c r="AA225" s="53">
        <f t="shared" si="112"/>
        <v>40</v>
      </c>
      <c r="AB225" s="53" t="s">
        <v>11</v>
      </c>
      <c r="AC225" s="57">
        <f t="shared" si="5"/>
        <v>100</v>
      </c>
      <c r="AD225" s="58">
        <f t="shared" si="6"/>
        <v>0</v>
      </c>
      <c r="AE225" s="51">
        <f t="shared" ref="AE225:AF225" si="553">IF(SUM(AC225),AVERAGEIF(AC225,"&gt;0",AC225),1)</f>
        <v>100</v>
      </c>
      <c r="AF225" s="51">
        <f t="shared" si="553"/>
        <v>1</v>
      </c>
      <c r="AG225" s="51">
        <f t="shared" si="517"/>
        <v>2</v>
      </c>
      <c r="AH225" s="51">
        <f t="shared" si="524"/>
        <v>0</v>
      </c>
      <c r="AI225" s="59">
        <f t="shared" ref="AI225:AJ225" si="554">IF(AG225&lt;N225,N225-AG225,N225)</f>
        <v>3</v>
      </c>
      <c r="AJ225" s="56">
        <f t="shared" si="554"/>
        <v>4</v>
      </c>
      <c r="AK225" s="51">
        <f t="shared" si="552"/>
        <v>34</v>
      </c>
      <c r="AL225" s="60" t="str">
        <f>VLOOKUP(AI225,'MATRIZ CALIFICACIÓN'!$A$10:$B$24,2,0)</f>
        <v>POSIBLE (3)</v>
      </c>
      <c r="AM225" s="60" t="str">
        <f>HLOOKUP(AJ225,'MATRIZ CALIFICACIÓN'!$D$7:$H$8,2,0)</f>
        <v>MAYOR (4)</v>
      </c>
      <c r="AN225" s="50" t="str">
        <f>VLOOKUP(AK225,'MATRIZ CALIFICACIÓN'!$D$58:$E$82,2,FALSE)</f>
        <v>ALTA</v>
      </c>
      <c r="AO225" s="51" t="str">
        <f>VLOOKUP(AN225,'MATRIZ CALIFICACIÓN'!$G$59:$I$62,2,FALSE)</f>
        <v>* Reducir el riesgo
* Evitar el riesgo
* Compartir o transferir el riesgo</v>
      </c>
      <c r="AP225" s="51" t="s">
        <v>1319</v>
      </c>
      <c r="AQ225" s="61">
        <v>42278</v>
      </c>
      <c r="AR225" s="61">
        <v>42705</v>
      </c>
      <c r="AS225" s="53" t="s">
        <v>1313</v>
      </c>
      <c r="AT225" s="67">
        <v>42482</v>
      </c>
      <c r="AU225" s="63" t="s">
        <v>1320</v>
      </c>
      <c r="AV225" s="80">
        <v>0.5</v>
      </c>
      <c r="AW225" s="120">
        <v>42501</v>
      </c>
      <c r="AX225" s="217" t="s">
        <v>1339</v>
      </c>
      <c r="AY225" s="65"/>
      <c r="AZ225" s="65"/>
      <c r="BA225" s="65"/>
      <c r="BB225" s="65"/>
      <c r="BC225" s="65"/>
      <c r="BD225" s="65"/>
      <c r="BE225" s="65"/>
      <c r="BF225" s="65"/>
      <c r="BG225" s="65"/>
      <c r="BH225" s="65"/>
      <c r="BI225" s="66"/>
      <c r="BJ225" s="66"/>
      <c r="BK225" s="66"/>
      <c r="BL225" s="66"/>
      <c r="BM225" s="66"/>
      <c r="BN225" s="66"/>
      <c r="BO225" s="66"/>
      <c r="BP225" s="66"/>
      <c r="BQ225" s="66"/>
      <c r="BR225" s="66"/>
      <c r="BS225" s="66"/>
      <c r="BT225" s="66"/>
      <c r="BU225" s="66"/>
    </row>
    <row r="226" spans="1:73"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220"/>
      <c r="AY226" s="1"/>
      <c r="AZ226" s="1"/>
      <c r="BA226" s="1"/>
      <c r="BB226" s="1"/>
      <c r="BC226" s="1"/>
      <c r="BD226" s="1"/>
      <c r="BE226" s="1"/>
      <c r="BF226" s="1"/>
      <c r="BG226" s="1"/>
      <c r="BH226" s="1"/>
      <c r="BI226" s="1"/>
      <c r="BJ226" s="1"/>
      <c r="BK226" s="1"/>
      <c r="BL226" s="1"/>
      <c r="BM226" s="1"/>
      <c r="BN226" s="1"/>
      <c r="BO226" s="1"/>
      <c r="BP226" s="1"/>
      <c r="BQ226" s="1"/>
      <c r="BR226" s="1"/>
      <c r="BS226" s="1"/>
      <c r="BT226" s="1"/>
      <c r="BU226" s="1"/>
    </row>
    <row r="227" spans="1:73"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220"/>
      <c r="AY227" s="1"/>
      <c r="AZ227" s="1"/>
      <c r="BA227" s="1"/>
      <c r="BB227" s="1"/>
      <c r="BC227" s="1"/>
      <c r="BD227" s="1"/>
      <c r="BE227" s="1"/>
      <c r="BF227" s="1"/>
      <c r="BG227" s="1"/>
      <c r="BH227" s="1"/>
      <c r="BI227" s="1"/>
      <c r="BJ227" s="1"/>
      <c r="BK227" s="1"/>
      <c r="BL227" s="1"/>
      <c r="BM227" s="1"/>
      <c r="BN227" s="1"/>
      <c r="BO227" s="1"/>
      <c r="BP227" s="1"/>
      <c r="BQ227" s="1"/>
      <c r="BR227" s="1"/>
      <c r="BS227" s="1"/>
      <c r="BT227" s="1"/>
      <c r="BU227" s="1"/>
    </row>
    <row r="228" spans="1:73"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220"/>
      <c r="AY228" s="1"/>
      <c r="AZ228" s="1"/>
      <c r="BA228" s="1"/>
      <c r="BB228" s="1"/>
      <c r="BC228" s="1"/>
      <c r="BD228" s="1"/>
      <c r="BE228" s="1"/>
      <c r="BF228" s="1"/>
      <c r="BG228" s="1"/>
      <c r="BH228" s="1"/>
      <c r="BI228" s="1"/>
      <c r="BJ228" s="1"/>
      <c r="BK228" s="1"/>
      <c r="BL228" s="1"/>
      <c r="BM228" s="1"/>
      <c r="BN228" s="1"/>
      <c r="BO228" s="1"/>
      <c r="BP228" s="1"/>
      <c r="BQ228" s="1"/>
      <c r="BR228" s="1"/>
      <c r="BS228" s="1"/>
      <c r="BT228" s="1"/>
      <c r="BU228" s="1"/>
    </row>
    <row r="229" spans="1:73"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220"/>
      <c r="AY229" s="1"/>
      <c r="AZ229" s="1"/>
      <c r="BA229" s="1"/>
      <c r="BB229" s="1"/>
      <c r="BC229" s="1"/>
      <c r="BD229" s="1"/>
      <c r="BE229" s="1"/>
      <c r="BF229" s="1"/>
      <c r="BG229" s="1"/>
      <c r="BH229" s="1"/>
      <c r="BI229" s="1"/>
      <c r="BJ229" s="1"/>
      <c r="BK229" s="1"/>
      <c r="BL229" s="1"/>
      <c r="BM229" s="1"/>
      <c r="BN229" s="1"/>
      <c r="BO229" s="1"/>
      <c r="BP229" s="1"/>
      <c r="BQ229" s="1"/>
      <c r="BR229" s="1"/>
      <c r="BS229" s="1"/>
      <c r="BT229" s="1"/>
      <c r="BU229" s="1"/>
    </row>
    <row r="230" spans="1:73"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220"/>
      <c r="AY230" s="1"/>
      <c r="AZ230" s="1"/>
      <c r="BA230" s="1"/>
      <c r="BB230" s="1"/>
      <c r="BC230" s="1"/>
      <c r="BD230" s="1"/>
      <c r="BE230" s="1"/>
      <c r="BF230" s="1"/>
      <c r="BG230" s="1"/>
      <c r="BH230" s="1"/>
      <c r="BI230" s="1"/>
      <c r="BJ230" s="1"/>
      <c r="BK230" s="1"/>
      <c r="BL230" s="1"/>
      <c r="BM230" s="1"/>
      <c r="BN230" s="1"/>
      <c r="BO230" s="1"/>
      <c r="BP230" s="1"/>
      <c r="BQ230" s="1"/>
      <c r="BR230" s="1"/>
      <c r="BS230" s="1"/>
      <c r="BT230" s="1"/>
      <c r="BU230" s="1"/>
    </row>
    <row r="231" spans="1:73"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220"/>
      <c r="AY231" s="1"/>
      <c r="AZ231" s="1"/>
      <c r="BA231" s="1"/>
      <c r="BB231" s="1"/>
      <c r="BC231" s="1"/>
      <c r="BD231" s="1"/>
      <c r="BE231" s="1"/>
      <c r="BF231" s="1"/>
      <c r="BG231" s="1"/>
      <c r="BH231" s="1"/>
      <c r="BI231" s="1"/>
      <c r="BJ231" s="1"/>
      <c r="BK231" s="1"/>
      <c r="BL231" s="1"/>
      <c r="BM231" s="1"/>
      <c r="BN231" s="1"/>
      <c r="BO231" s="1"/>
      <c r="BP231" s="1"/>
      <c r="BQ231" s="1"/>
      <c r="BR231" s="1"/>
      <c r="BS231" s="1"/>
      <c r="BT231" s="1"/>
      <c r="BU231" s="1"/>
    </row>
    <row r="232" spans="1:73"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220"/>
      <c r="AY232" s="1"/>
      <c r="AZ232" s="1"/>
      <c r="BA232" s="1"/>
      <c r="BB232" s="1"/>
      <c r="BC232" s="1"/>
      <c r="BD232" s="1"/>
      <c r="BE232" s="1"/>
      <c r="BF232" s="1"/>
      <c r="BG232" s="1"/>
      <c r="BH232" s="1"/>
      <c r="BI232" s="1"/>
      <c r="BJ232" s="1"/>
      <c r="BK232" s="1"/>
      <c r="BL232" s="1"/>
      <c r="BM232" s="1"/>
      <c r="BN232" s="1"/>
      <c r="BO232" s="1"/>
      <c r="BP232" s="1"/>
      <c r="BQ232" s="1"/>
      <c r="BR232" s="1"/>
      <c r="BS232" s="1"/>
      <c r="BT232" s="1"/>
      <c r="BU232" s="1"/>
    </row>
    <row r="233" spans="1:73"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220"/>
      <c r="AY233" s="1"/>
      <c r="AZ233" s="1"/>
      <c r="BA233" s="1"/>
      <c r="BB233" s="1"/>
      <c r="BC233" s="1"/>
      <c r="BD233" s="1"/>
      <c r="BE233" s="1"/>
      <c r="BF233" s="1"/>
      <c r="BG233" s="1"/>
      <c r="BH233" s="1"/>
      <c r="BI233" s="1"/>
      <c r="BJ233" s="1"/>
      <c r="BK233" s="1"/>
      <c r="BL233" s="1"/>
      <c r="BM233" s="1"/>
      <c r="BN233" s="1"/>
      <c r="BO233" s="1"/>
      <c r="BP233" s="1"/>
      <c r="BQ233" s="1"/>
      <c r="BR233" s="1"/>
      <c r="BS233" s="1"/>
      <c r="BT233" s="1"/>
      <c r="BU233" s="1"/>
    </row>
    <row r="234" spans="1:73"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220"/>
      <c r="AY234" s="1"/>
      <c r="AZ234" s="1"/>
      <c r="BA234" s="1"/>
      <c r="BB234" s="1"/>
      <c r="BC234" s="1"/>
      <c r="BD234" s="1"/>
      <c r="BE234" s="1"/>
      <c r="BF234" s="1"/>
      <c r="BG234" s="1"/>
      <c r="BH234" s="1"/>
      <c r="BI234" s="1"/>
      <c r="BJ234" s="1"/>
      <c r="BK234" s="1"/>
      <c r="BL234" s="1"/>
      <c r="BM234" s="1"/>
      <c r="BN234" s="1"/>
      <c r="BO234" s="1"/>
      <c r="BP234" s="1"/>
      <c r="BQ234" s="1"/>
      <c r="BR234" s="1"/>
      <c r="BS234" s="1"/>
      <c r="BT234" s="1"/>
      <c r="BU234" s="1"/>
    </row>
    <row r="235" spans="1:73"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220"/>
      <c r="AY235" s="1"/>
      <c r="AZ235" s="1"/>
      <c r="BA235" s="1"/>
      <c r="BB235" s="1"/>
      <c r="BC235" s="1"/>
      <c r="BD235" s="1"/>
      <c r="BE235" s="1"/>
      <c r="BF235" s="1"/>
      <c r="BG235" s="1"/>
      <c r="BH235" s="1"/>
      <c r="BI235" s="1"/>
      <c r="BJ235" s="1"/>
      <c r="BK235" s="1"/>
      <c r="BL235" s="1"/>
      <c r="BM235" s="1"/>
      <c r="BN235" s="1"/>
      <c r="BO235" s="1"/>
      <c r="BP235" s="1"/>
      <c r="BQ235" s="1"/>
      <c r="BR235" s="1"/>
      <c r="BS235" s="1"/>
      <c r="BT235" s="1"/>
      <c r="BU235" s="1"/>
    </row>
    <row r="236" spans="1:73"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220"/>
      <c r="AY236" s="1"/>
      <c r="AZ236" s="1"/>
      <c r="BA236" s="1"/>
      <c r="BB236" s="1"/>
      <c r="BC236" s="1"/>
      <c r="BD236" s="1"/>
      <c r="BE236" s="1"/>
      <c r="BF236" s="1"/>
      <c r="BG236" s="1"/>
      <c r="BH236" s="1"/>
      <c r="BI236" s="1"/>
      <c r="BJ236" s="1"/>
      <c r="BK236" s="1"/>
      <c r="BL236" s="1"/>
      <c r="BM236" s="1"/>
      <c r="BN236" s="1"/>
      <c r="BO236" s="1"/>
      <c r="BP236" s="1"/>
      <c r="BQ236" s="1"/>
      <c r="BR236" s="1"/>
      <c r="BS236" s="1"/>
      <c r="BT236" s="1"/>
      <c r="BU236" s="1"/>
    </row>
    <row r="237" spans="1:73"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220"/>
      <c r="AY237" s="1"/>
      <c r="AZ237" s="1"/>
      <c r="BA237" s="1"/>
      <c r="BB237" s="1"/>
      <c r="BC237" s="1"/>
      <c r="BD237" s="1"/>
      <c r="BE237" s="1"/>
      <c r="BF237" s="1"/>
      <c r="BG237" s="1"/>
      <c r="BH237" s="1"/>
      <c r="BI237" s="1"/>
      <c r="BJ237" s="1"/>
      <c r="BK237" s="1"/>
      <c r="BL237" s="1"/>
      <c r="BM237" s="1"/>
      <c r="BN237" s="1"/>
      <c r="BO237" s="1"/>
      <c r="BP237" s="1"/>
      <c r="BQ237" s="1"/>
      <c r="BR237" s="1"/>
      <c r="BS237" s="1"/>
      <c r="BT237" s="1"/>
      <c r="BU237" s="1"/>
    </row>
    <row r="238" spans="1:73"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220"/>
      <c r="AY238" s="1"/>
      <c r="AZ238" s="1"/>
      <c r="BA238" s="1"/>
      <c r="BB238" s="1"/>
      <c r="BC238" s="1"/>
      <c r="BD238" s="1"/>
      <c r="BE238" s="1"/>
      <c r="BF238" s="1"/>
      <c r="BG238" s="1"/>
      <c r="BH238" s="1"/>
      <c r="BI238" s="1"/>
      <c r="BJ238" s="1"/>
      <c r="BK238" s="1"/>
      <c r="BL238" s="1"/>
      <c r="BM238" s="1"/>
      <c r="BN238" s="1"/>
      <c r="BO238" s="1"/>
      <c r="BP238" s="1"/>
      <c r="BQ238" s="1"/>
      <c r="BR238" s="1"/>
      <c r="BS238" s="1"/>
      <c r="BT238" s="1"/>
      <c r="BU238" s="1"/>
    </row>
    <row r="239" spans="1:73"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220"/>
      <c r="AY239" s="1"/>
      <c r="AZ239" s="1"/>
      <c r="BA239" s="1"/>
      <c r="BB239" s="1"/>
      <c r="BC239" s="1"/>
      <c r="BD239" s="1"/>
      <c r="BE239" s="1"/>
      <c r="BF239" s="1"/>
      <c r="BG239" s="1"/>
      <c r="BH239" s="1"/>
      <c r="BI239" s="1"/>
      <c r="BJ239" s="1"/>
      <c r="BK239" s="1"/>
      <c r="BL239" s="1"/>
      <c r="BM239" s="1"/>
      <c r="BN239" s="1"/>
      <c r="BO239" s="1"/>
      <c r="BP239" s="1"/>
      <c r="BQ239" s="1"/>
      <c r="BR239" s="1"/>
      <c r="BS239" s="1"/>
      <c r="BT239" s="1"/>
      <c r="BU239" s="1"/>
    </row>
    <row r="240" spans="1:73"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220"/>
      <c r="AY240" s="1"/>
      <c r="AZ240" s="1"/>
      <c r="BA240" s="1"/>
      <c r="BB240" s="1"/>
      <c r="BC240" s="1"/>
      <c r="BD240" s="1"/>
      <c r="BE240" s="1"/>
      <c r="BF240" s="1"/>
      <c r="BG240" s="1"/>
      <c r="BH240" s="1"/>
      <c r="BI240" s="1"/>
      <c r="BJ240" s="1"/>
      <c r="BK240" s="1"/>
      <c r="BL240" s="1"/>
      <c r="BM240" s="1"/>
      <c r="BN240" s="1"/>
      <c r="BO240" s="1"/>
      <c r="BP240" s="1"/>
      <c r="BQ240" s="1"/>
      <c r="BR240" s="1"/>
      <c r="BS240" s="1"/>
      <c r="BT240" s="1"/>
      <c r="BU240" s="1"/>
    </row>
    <row r="241" spans="1:73"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220"/>
      <c r="AY241" s="1"/>
      <c r="AZ241" s="1"/>
      <c r="BA241" s="1"/>
      <c r="BB241" s="1"/>
      <c r="BC241" s="1"/>
      <c r="BD241" s="1"/>
      <c r="BE241" s="1"/>
      <c r="BF241" s="1"/>
      <c r="BG241" s="1"/>
      <c r="BH241" s="1"/>
      <c r="BI241" s="1"/>
      <c r="BJ241" s="1"/>
      <c r="BK241" s="1"/>
      <c r="BL241" s="1"/>
      <c r="BM241" s="1"/>
      <c r="BN241" s="1"/>
      <c r="BO241" s="1"/>
      <c r="BP241" s="1"/>
      <c r="BQ241" s="1"/>
      <c r="BR241" s="1"/>
      <c r="BS241" s="1"/>
      <c r="BT241" s="1"/>
      <c r="BU241" s="1"/>
    </row>
    <row r="242" spans="1:73"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220"/>
      <c r="AY242" s="1"/>
      <c r="AZ242" s="1"/>
      <c r="BA242" s="1"/>
      <c r="BB242" s="1"/>
      <c r="BC242" s="1"/>
      <c r="BD242" s="1"/>
      <c r="BE242" s="1"/>
      <c r="BF242" s="1"/>
      <c r="BG242" s="1"/>
      <c r="BH242" s="1"/>
      <c r="BI242" s="1"/>
      <c r="BJ242" s="1"/>
      <c r="BK242" s="1"/>
      <c r="BL242" s="1"/>
      <c r="BM242" s="1"/>
      <c r="BN242" s="1"/>
      <c r="BO242" s="1"/>
      <c r="BP242" s="1"/>
      <c r="BQ242" s="1"/>
      <c r="BR242" s="1"/>
      <c r="BS242" s="1"/>
      <c r="BT242" s="1"/>
      <c r="BU242" s="1"/>
    </row>
    <row r="243" spans="1:73"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220"/>
      <c r="AY243" s="1"/>
      <c r="AZ243" s="1"/>
      <c r="BA243" s="1"/>
      <c r="BB243" s="1"/>
      <c r="BC243" s="1"/>
      <c r="BD243" s="1"/>
      <c r="BE243" s="1"/>
      <c r="BF243" s="1"/>
      <c r="BG243" s="1"/>
      <c r="BH243" s="1"/>
      <c r="BI243" s="1"/>
      <c r="BJ243" s="1"/>
      <c r="BK243" s="1"/>
      <c r="BL243" s="1"/>
      <c r="BM243" s="1"/>
      <c r="BN243" s="1"/>
      <c r="BO243" s="1"/>
      <c r="BP243" s="1"/>
      <c r="BQ243" s="1"/>
      <c r="BR243" s="1"/>
      <c r="BS243" s="1"/>
      <c r="BT243" s="1"/>
      <c r="BU243" s="1"/>
    </row>
    <row r="244" spans="1:73"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220"/>
      <c r="AY244" s="1"/>
      <c r="AZ244" s="1"/>
      <c r="BA244" s="1"/>
      <c r="BB244" s="1"/>
      <c r="BC244" s="1"/>
      <c r="BD244" s="1"/>
      <c r="BE244" s="1"/>
      <c r="BF244" s="1"/>
      <c r="BG244" s="1"/>
      <c r="BH244" s="1"/>
      <c r="BI244" s="1"/>
      <c r="BJ244" s="1"/>
      <c r="BK244" s="1"/>
      <c r="BL244" s="1"/>
      <c r="BM244" s="1"/>
      <c r="BN244" s="1"/>
      <c r="BO244" s="1"/>
      <c r="BP244" s="1"/>
      <c r="BQ244" s="1"/>
      <c r="BR244" s="1"/>
      <c r="BS244" s="1"/>
      <c r="BT244" s="1"/>
      <c r="BU244" s="1"/>
    </row>
    <row r="245" spans="1:73"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220"/>
      <c r="AY245" s="1"/>
      <c r="AZ245" s="1"/>
      <c r="BA245" s="1"/>
      <c r="BB245" s="1"/>
      <c r="BC245" s="1"/>
      <c r="BD245" s="1"/>
      <c r="BE245" s="1"/>
      <c r="BF245" s="1"/>
      <c r="BG245" s="1"/>
      <c r="BH245" s="1"/>
      <c r="BI245" s="1"/>
      <c r="BJ245" s="1"/>
      <c r="BK245" s="1"/>
      <c r="BL245" s="1"/>
      <c r="BM245" s="1"/>
      <c r="BN245" s="1"/>
      <c r="BO245" s="1"/>
      <c r="BP245" s="1"/>
      <c r="BQ245" s="1"/>
      <c r="BR245" s="1"/>
      <c r="BS245" s="1"/>
      <c r="BT245" s="1"/>
      <c r="BU245" s="1"/>
    </row>
    <row r="246" spans="1:73"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220"/>
      <c r="AY246" s="1"/>
      <c r="AZ246" s="1"/>
      <c r="BA246" s="1"/>
      <c r="BB246" s="1"/>
      <c r="BC246" s="1"/>
      <c r="BD246" s="1"/>
      <c r="BE246" s="1"/>
      <c r="BF246" s="1"/>
      <c r="BG246" s="1"/>
      <c r="BH246" s="1"/>
      <c r="BI246" s="1"/>
      <c r="BJ246" s="1"/>
      <c r="BK246" s="1"/>
      <c r="BL246" s="1"/>
      <c r="BM246" s="1"/>
      <c r="BN246" s="1"/>
      <c r="BO246" s="1"/>
      <c r="BP246" s="1"/>
      <c r="BQ246" s="1"/>
      <c r="BR246" s="1"/>
      <c r="BS246" s="1"/>
      <c r="BT246" s="1"/>
      <c r="BU246" s="1"/>
    </row>
    <row r="247" spans="1:73"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220"/>
      <c r="AY247" s="1"/>
      <c r="AZ247" s="1"/>
      <c r="BA247" s="1"/>
      <c r="BB247" s="1"/>
      <c r="BC247" s="1"/>
      <c r="BD247" s="1"/>
      <c r="BE247" s="1"/>
      <c r="BF247" s="1"/>
      <c r="BG247" s="1"/>
      <c r="BH247" s="1"/>
      <c r="BI247" s="1"/>
      <c r="BJ247" s="1"/>
      <c r="BK247" s="1"/>
      <c r="BL247" s="1"/>
      <c r="BM247" s="1"/>
      <c r="BN247" s="1"/>
      <c r="BO247" s="1"/>
      <c r="BP247" s="1"/>
      <c r="BQ247" s="1"/>
      <c r="BR247" s="1"/>
      <c r="BS247" s="1"/>
      <c r="BT247" s="1"/>
      <c r="BU247" s="1"/>
    </row>
    <row r="248" spans="1:73"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220"/>
      <c r="AY248" s="1"/>
      <c r="AZ248" s="1"/>
      <c r="BA248" s="1"/>
      <c r="BB248" s="1"/>
      <c r="BC248" s="1"/>
      <c r="BD248" s="1"/>
      <c r="BE248" s="1"/>
      <c r="BF248" s="1"/>
      <c r="BG248" s="1"/>
      <c r="BH248" s="1"/>
      <c r="BI248" s="1"/>
      <c r="BJ248" s="1"/>
      <c r="BK248" s="1"/>
      <c r="BL248" s="1"/>
      <c r="BM248" s="1"/>
      <c r="BN248" s="1"/>
      <c r="BO248" s="1"/>
      <c r="BP248" s="1"/>
      <c r="BQ248" s="1"/>
      <c r="BR248" s="1"/>
      <c r="BS248" s="1"/>
      <c r="BT248" s="1"/>
      <c r="BU248" s="1"/>
    </row>
    <row r="249" spans="1:73"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220"/>
      <c r="AY249" s="1"/>
      <c r="AZ249" s="1"/>
      <c r="BA249" s="1"/>
      <c r="BB249" s="1"/>
      <c r="BC249" s="1"/>
      <c r="BD249" s="1"/>
      <c r="BE249" s="1"/>
      <c r="BF249" s="1"/>
      <c r="BG249" s="1"/>
      <c r="BH249" s="1"/>
      <c r="BI249" s="1"/>
      <c r="BJ249" s="1"/>
      <c r="BK249" s="1"/>
      <c r="BL249" s="1"/>
      <c r="BM249" s="1"/>
      <c r="BN249" s="1"/>
      <c r="BO249" s="1"/>
      <c r="BP249" s="1"/>
      <c r="BQ249" s="1"/>
      <c r="BR249" s="1"/>
      <c r="BS249" s="1"/>
      <c r="BT249" s="1"/>
      <c r="BU249" s="1"/>
    </row>
    <row r="250" spans="1:73"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220"/>
      <c r="AY250" s="1"/>
      <c r="AZ250" s="1"/>
      <c r="BA250" s="1"/>
      <c r="BB250" s="1"/>
      <c r="BC250" s="1"/>
      <c r="BD250" s="1"/>
      <c r="BE250" s="1"/>
      <c r="BF250" s="1"/>
      <c r="BG250" s="1"/>
      <c r="BH250" s="1"/>
      <c r="BI250" s="1"/>
      <c r="BJ250" s="1"/>
      <c r="BK250" s="1"/>
      <c r="BL250" s="1"/>
      <c r="BM250" s="1"/>
      <c r="BN250" s="1"/>
      <c r="BO250" s="1"/>
      <c r="BP250" s="1"/>
      <c r="BQ250" s="1"/>
      <c r="BR250" s="1"/>
      <c r="BS250" s="1"/>
      <c r="BT250" s="1"/>
      <c r="BU250" s="1"/>
    </row>
    <row r="251" spans="1:73"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220"/>
      <c r="AY251" s="1"/>
      <c r="AZ251" s="1"/>
      <c r="BA251" s="1"/>
      <c r="BB251" s="1"/>
      <c r="BC251" s="1"/>
      <c r="BD251" s="1"/>
      <c r="BE251" s="1"/>
      <c r="BF251" s="1"/>
      <c r="BG251" s="1"/>
      <c r="BH251" s="1"/>
      <c r="BI251" s="1"/>
      <c r="BJ251" s="1"/>
      <c r="BK251" s="1"/>
      <c r="BL251" s="1"/>
      <c r="BM251" s="1"/>
      <c r="BN251" s="1"/>
      <c r="BO251" s="1"/>
      <c r="BP251" s="1"/>
      <c r="BQ251" s="1"/>
      <c r="BR251" s="1"/>
      <c r="BS251" s="1"/>
      <c r="BT251" s="1"/>
      <c r="BU251" s="1"/>
    </row>
    <row r="252" spans="1:73"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220"/>
      <c r="AY252" s="1"/>
      <c r="AZ252" s="1"/>
      <c r="BA252" s="1"/>
      <c r="BB252" s="1"/>
      <c r="BC252" s="1"/>
      <c r="BD252" s="1"/>
      <c r="BE252" s="1"/>
      <c r="BF252" s="1"/>
      <c r="BG252" s="1"/>
      <c r="BH252" s="1"/>
      <c r="BI252" s="1"/>
      <c r="BJ252" s="1"/>
      <c r="BK252" s="1"/>
      <c r="BL252" s="1"/>
      <c r="BM252" s="1"/>
      <c r="BN252" s="1"/>
      <c r="BO252" s="1"/>
      <c r="BP252" s="1"/>
      <c r="BQ252" s="1"/>
      <c r="BR252" s="1"/>
      <c r="BS252" s="1"/>
      <c r="BT252" s="1"/>
      <c r="BU252" s="1"/>
    </row>
    <row r="253" spans="1:73"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220"/>
      <c r="AY253" s="1"/>
      <c r="AZ253" s="1"/>
      <c r="BA253" s="1"/>
      <c r="BB253" s="1"/>
      <c r="BC253" s="1"/>
      <c r="BD253" s="1"/>
      <c r="BE253" s="1"/>
      <c r="BF253" s="1"/>
      <c r="BG253" s="1"/>
      <c r="BH253" s="1"/>
      <c r="BI253" s="1"/>
      <c r="BJ253" s="1"/>
      <c r="BK253" s="1"/>
      <c r="BL253" s="1"/>
      <c r="BM253" s="1"/>
      <c r="BN253" s="1"/>
      <c r="BO253" s="1"/>
      <c r="BP253" s="1"/>
      <c r="BQ253" s="1"/>
      <c r="BR253" s="1"/>
      <c r="BS253" s="1"/>
      <c r="BT253" s="1"/>
      <c r="BU253" s="1"/>
    </row>
    <row r="254" spans="1:73"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220"/>
      <c r="AY254" s="1"/>
      <c r="AZ254" s="1"/>
      <c r="BA254" s="1"/>
      <c r="BB254" s="1"/>
      <c r="BC254" s="1"/>
      <c r="BD254" s="1"/>
      <c r="BE254" s="1"/>
      <c r="BF254" s="1"/>
      <c r="BG254" s="1"/>
      <c r="BH254" s="1"/>
      <c r="BI254" s="1"/>
      <c r="BJ254" s="1"/>
      <c r="BK254" s="1"/>
      <c r="BL254" s="1"/>
      <c r="BM254" s="1"/>
      <c r="BN254" s="1"/>
      <c r="BO254" s="1"/>
      <c r="BP254" s="1"/>
      <c r="BQ254" s="1"/>
      <c r="BR254" s="1"/>
      <c r="BS254" s="1"/>
      <c r="BT254" s="1"/>
      <c r="BU254" s="1"/>
    </row>
    <row r="255" spans="1:73"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220"/>
      <c r="AY255" s="1"/>
      <c r="AZ255" s="1"/>
      <c r="BA255" s="1"/>
      <c r="BB255" s="1"/>
      <c r="BC255" s="1"/>
      <c r="BD255" s="1"/>
      <c r="BE255" s="1"/>
      <c r="BF255" s="1"/>
      <c r="BG255" s="1"/>
      <c r="BH255" s="1"/>
      <c r="BI255" s="1"/>
      <c r="BJ255" s="1"/>
      <c r="BK255" s="1"/>
      <c r="BL255" s="1"/>
      <c r="BM255" s="1"/>
      <c r="BN255" s="1"/>
      <c r="BO255" s="1"/>
      <c r="BP255" s="1"/>
      <c r="BQ255" s="1"/>
      <c r="BR255" s="1"/>
      <c r="BS255" s="1"/>
      <c r="BT255" s="1"/>
      <c r="BU255" s="1"/>
    </row>
    <row r="256" spans="1:73"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220"/>
      <c r="AY256" s="1"/>
      <c r="AZ256" s="1"/>
      <c r="BA256" s="1"/>
      <c r="BB256" s="1"/>
      <c r="BC256" s="1"/>
      <c r="BD256" s="1"/>
      <c r="BE256" s="1"/>
      <c r="BF256" s="1"/>
      <c r="BG256" s="1"/>
      <c r="BH256" s="1"/>
      <c r="BI256" s="1"/>
      <c r="BJ256" s="1"/>
      <c r="BK256" s="1"/>
      <c r="BL256" s="1"/>
      <c r="BM256" s="1"/>
      <c r="BN256" s="1"/>
      <c r="BO256" s="1"/>
      <c r="BP256" s="1"/>
      <c r="BQ256" s="1"/>
      <c r="BR256" s="1"/>
      <c r="BS256" s="1"/>
      <c r="BT256" s="1"/>
      <c r="BU256" s="1"/>
    </row>
    <row r="257" spans="1:73"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220"/>
      <c r="AY257" s="1"/>
      <c r="AZ257" s="1"/>
      <c r="BA257" s="1"/>
      <c r="BB257" s="1"/>
      <c r="BC257" s="1"/>
      <c r="BD257" s="1"/>
      <c r="BE257" s="1"/>
      <c r="BF257" s="1"/>
      <c r="BG257" s="1"/>
      <c r="BH257" s="1"/>
      <c r="BI257" s="1"/>
      <c r="BJ257" s="1"/>
      <c r="BK257" s="1"/>
      <c r="BL257" s="1"/>
      <c r="BM257" s="1"/>
      <c r="BN257" s="1"/>
      <c r="BO257" s="1"/>
      <c r="BP257" s="1"/>
      <c r="BQ257" s="1"/>
      <c r="BR257" s="1"/>
      <c r="BS257" s="1"/>
      <c r="BT257" s="1"/>
      <c r="BU257" s="1"/>
    </row>
    <row r="258" spans="1:73"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220"/>
      <c r="AY258" s="1"/>
      <c r="AZ258" s="1"/>
      <c r="BA258" s="1"/>
      <c r="BB258" s="1"/>
      <c r="BC258" s="1"/>
      <c r="BD258" s="1"/>
      <c r="BE258" s="1"/>
      <c r="BF258" s="1"/>
      <c r="BG258" s="1"/>
      <c r="BH258" s="1"/>
      <c r="BI258" s="1"/>
      <c r="BJ258" s="1"/>
      <c r="BK258" s="1"/>
      <c r="BL258" s="1"/>
      <c r="BM258" s="1"/>
      <c r="BN258" s="1"/>
      <c r="BO258" s="1"/>
      <c r="BP258" s="1"/>
      <c r="BQ258" s="1"/>
      <c r="BR258" s="1"/>
      <c r="BS258" s="1"/>
      <c r="BT258" s="1"/>
      <c r="BU258" s="1"/>
    </row>
    <row r="259" spans="1:73"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220"/>
      <c r="AY259" s="1"/>
      <c r="AZ259" s="1"/>
      <c r="BA259" s="1"/>
      <c r="BB259" s="1"/>
      <c r="BC259" s="1"/>
      <c r="BD259" s="1"/>
      <c r="BE259" s="1"/>
      <c r="BF259" s="1"/>
      <c r="BG259" s="1"/>
      <c r="BH259" s="1"/>
      <c r="BI259" s="1"/>
      <c r="BJ259" s="1"/>
      <c r="BK259" s="1"/>
      <c r="BL259" s="1"/>
      <c r="BM259" s="1"/>
      <c r="BN259" s="1"/>
      <c r="BO259" s="1"/>
      <c r="BP259" s="1"/>
      <c r="BQ259" s="1"/>
      <c r="BR259" s="1"/>
      <c r="BS259" s="1"/>
      <c r="BT259" s="1"/>
      <c r="BU259" s="1"/>
    </row>
    <row r="260" spans="1:73"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220"/>
      <c r="AY260" s="1"/>
      <c r="AZ260" s="1"/>
      <c r="BA260" s="1"/>
      <c r="BB260" s="1"/>
      <c r="BC260" s="1"/>
      <c r="BD260" s="1"/>
      <c r="BE260" s="1"/>
      <c r="BF260" s="1"/>
      <c r="BG260" s="1"/>
      <c r="BH260" s="1"/>
      <c r="BI260" s="1"/>
      <c r="BJ260" s="1"/>
      <c r="BK260" s="1"/>
      <c r="BL260" s="1"/>
      <c r="BM260" s="1"/>
      <c r="BN260" s="1"/>
      <c r="BO260" s="1"/>
      <c r="BP260" s="1"/>
      <c r="BQ260" s="1"/>
      <c r="BR260" s="1"/>
      <c r="BS260" s="1"/>
      <c r="BT260" s="1"/>
      <c r="BU260" s="1"/>
    </row>
    <row r="261" spans="1:73"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220"/>
      <c r="AY261" s="1"/>
      <c r="AZ261" s="1"/>
      <c r="BA261" s="1"/>
      <c r="BB261" s="1"/>
      <c r="BC261" s="1"/>
      <c r="BD261" s="1"/>
      <c r="BE261" s="1"/>
      <c r="BF261" s="1"/>
      <c r="BG261" s="1"/>
      <c r="BH261" s="1"/>
      <c r="BI261" s="1"/>
      <c r="BJ261" s="1"/>
      <c r="BK261" s="1"/>
      <c r="BL261" s="1"/>
      <c r="BM261" s="1"/>
      <c r="BN261" s="1"/>
      <c r="BO261" s="1"/>
      <c r="BP261" s="1"/>
      <c r="BQ261" s="1"/>
      <c r="BR261" s="1"/>
      <c r="BS261" s="1"/>
      <c r="BT261" s="1"/>
      <c r="BU261" s="1"/>
    </row>
    <row r="262" spans="1:73"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220"/>
      <c r="AY262" s="1"/>
      <c r="AZ262" s="1"/>
      <c r="BA262" s="1"/>
      <c r="BB262" s="1"/>
      <c r="BC262" s="1"/>
      <c r="BD262" s="1"/>
      <c r="BE262" s="1"/>
      <c r="BF262" s="1"/>
      <c r="BG262" s="1"/>
      <c r="BH262" s="1"/>
      <c r="BI262" s="1"/>
      <c r="BJ262" s="1"/>
      <c r="BK262" s="1"/>
      <c r="BL262" s="1"/>
      <c r="BM262" s="1"/>
      <c r="BN262" s="1"/>
      <c r="BO262" s="1"/>
      <c r="BP262" s="1"/>
      <c r="BQ262" s="1"/>
      <c r="BR262" s="1"/>
      <c r="BS262" s="1"/>
      <c r="BT262" s="1"/>
      <c r="BU262" s="1"/>
    </row>
    <row r="263" spans="1:73"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220"/>
      <c r="AY263" s="1"/>
      <c r="AZ263" s="1"/>
      <c r="BA263" s="1"/>
      <c r="BB263" s="1"/>
      <c r="BC263" s="1"/>
      <c r="BD263" s="1"/>
      <c r="BE263" s="1"/>
      <c r="BF263" s="1"/>
      <c r="BG263" s="1"/>
      <c r="BH263" s="1"/>
      <c r="BI263" s="1"/>
      <c r="BJ263" s="1"/>
      <c r="BK263" s="1"/>
      <c r="BL263" s="1"/>
      <c r="BM263" s="1"/>
      <c r="BN263" s="1"/>
      <c r="BO263" s="1"/>
      <c r="BP263" s="1"/>
      <c r="BQ263" s="1"/>
      <c r="BR263" s="1"/>
      <c r="BS263" s="1"/>
      <c r="BT263" s="1"/>
      <c r="BU263" s="1"/>
    </row>
    <row r="264" spans="1:73"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220"/>
      <c r="AY264" s="1"/>
      <c r="AZ264" s="1"/>
      <c r="BA264" s="1"/>
      <c r="BB264" s="1"/>
      <c r="BC264" s="1"/>
      <c r="BD264" s="1"/>
      <c r="BE264" s="1"/>
      <c r="BF264" s="1"/>
      <c r="BG264" s="1"/>
      <c r="BH264" s="1"/>
      <c r="BI264" s="1"/>
      <c r="BJ264" s="1"/>
      <c r="BK264" s="1"/>
      <c r="BL264" s="1"/>
      <c r="BM264" s="1"/>
      <c r="BN264" s="1"/>
      <c r="BO264" s="1"/>
      <c r="BP264" s="1"/>
      <c r="BQ264" s="1"/>
      <c r="BR264" s="1"/>
      <c r="BS264" s="1"/>
      <c r="BT264" s="1"/>
      <c r="BU264" s="1"/>
    </row>
    <row r="265" spans="1:73"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220"/>
      <c r="AY265" s="1"/>
      <c r="AZ265" s="1"/>
      <c r="BA265" s="1"/>
      <c r="BB265" s="1"/>
      <c r="BC265" s="1"/>
      <c r="BD265" s="1"/>
      <c r="BE265" s="1"/>
      <c r="BF265" s="1"/>
      <c r="BG265" s="1"/>
      <c r="BH265" s="1"/>
      <c r="BI265" s="1"/>
      <c r="BJ265" s="1"/>
      <c r="BK265" s="1"/>
      <c r="BL265" s="1"/>
      <c r="BM265" s="1"/>
      <c r="BN265" s="1"/>
      <c r="BO265" s="1"/>
      <c r="BP265" s="1"/>
      <c r="BQ265" s="1"/>
      <c r="BR265" s="1"/>
      <c r="BS265" s="1"/>
      <c r="BT265" s="1"/>
      <c r="BU265" s="1"/>
    </row>
    <row r="266" spans="1:73"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220"/>
      <c r="AY266" s="1"/>
      <c r="AZ266" s="1"/>
      <c r="BA266" s="1"/>
      <c r="BB266" s="1"/>
      <c r="BC266" s="1"/>
      <c r="BD266" s="1"/>
      <c r="BE266" s="1"/>
      <c r="BF266" s="1"/>
      <c r="BG266" s="1"/>
      <c r="BH266" s="1"/>
      <c r="BI266" s="1"/>
      <c r="BJ266" s="1"/>
      <c r="BK266" s="1"/>
      <c r="BL266" s="1"/>
      <c r="BM266" s="1"/>
      <c r="BN266" s="1"/>
      <c r="BO266" s="1"/>
      <c r="BP266" s="1"/>
      <c r="BQ266" s="1"/>
      <c r="BR266" s="1"/>
      <c r="BS266" s="1"/>
      <c r="BT266" s="1"/>
      <c r="BU266" s="1"/>
    </row>
    <row r="267" spans="1:73"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220"/>
      <c r="AY267" s="1"/>
      <c r="AZ267" s="1"/>
      <c r="BA267" s="1"/>
      <c r="BB267" s="1"/>
      <c r="BC267" s="1"/>
      <c r="BD267" s="1"/>
      <c r="BE267" s="1"/>
      <c r="BF267" s="1"/>
      <c r="BG267" s="1"/>
      <c r="BH267" s="1"/>
      <c r="BI267" s="1"/>
      <c r="BJ267" s="1"/>
      <c r="BK267" s="1"/>
      <c r="BL267" s="1"/>
      <c r="BM267" s="1"/>
      <c r="BN267" s="1"/>
      <c r="BO267" s="1"/>
      <c r="BP267" s="1"/>
      <c r="BQ267" s="1"/>
      <c r="BR267" s="1"/>
      <c r="BS267" s="1"/>
      <c r="BT267" s="1"/>
      <c r="BU267" s="1"/>
    </row>
    <row r="268" spans="1:73"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220"/>
      <c r="AY268" s="1"/>
      <c r="AZ268" s="1"/>
      <c r="BA268" s="1"/>
      <c r="BB268" s="1"/>
      <c r="BC268" s="1"/>
      <c r="BD268" s="1"/>
      <c r="BE268" s="1"/>
      <c r="BF268" s="1"/>
      <c r="BG268" s="1"/>
      <c r="BH268" s="1"/>
      <c r="BI268" s="1"/>
      <c r="BJ268" s="1"/>
      <c r="BK268" s="1"/>
      <c r="BL268" s="1"/>
      <c r="BM268" s="1"/>
      <c r="BN268" s="1"/>
      <c r="BO268" s="1"/>
      <c r="BP268" s="1"/>
      <c r="BQ268" s="1"/>
      <c r="BR268" s="1"/>
      <c r="BS268" s="1"/>
      <c r="BT268" s="1"/>
      <c r="BU268" s="1"/>
    </row>
    <row r="269" spans="1:73"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220"/>
      <c r="AY269" s="1"/>
      <c r="AZ269" s="1"/>
      <c r="BA269" s="1"/>
      <c r="BB269" s="1"/>
      <c r="BC269" s="1"/>
      <c r="BD269" s="1"/>
      <c r="BE269" s="1"/>
      <c r="BF269" s="1"/>
      <c r="BG269" s="1"/>
      <c r="BH269" s="1"/>
      <c r="BI269" s="1"/>
      <c r="BJ269" s="1"/>
      <c r="BK269" s="1"/>
      <c r="BL269" s="1"/>
      <c r="BM269" s="1"/>
      <c r="BN269" s="1"/>
      <c r="BO269" s="1"/>
      <c r="BP269" s="1"/>
      <c r="BQ269" s="1"/>
      <c r="BR269" s="1"/>
      <c r="BS269" s="1"/>
      <c r="BT269" s="1"/>
      <c r="BU269" s="1"/>
    </row>
    <row r="270" spans="1:73"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220"/>
      <c r="AY270" s="1"/>
      <c r="AZ270" s="1"/>
      <c r="BA270" s="1"/>
      <c r="BB270" s="1"/>
      <c r="BC270" s="1"/>
      <c r="BD270" s="1"/>
      <c r="BE270" s="1"/>
      <c r="BF270" s="1"/>
      <c r="BG270" s="1"/>
      <c r="BH270" s="1"/>
      <c r="BI270" s="1"/>
      <c r="BJ270" s="1"/>
      <c r="BK270" s="1"/>
      <c r="BL270" s="1"/>
      <c r="BM270" s="1"/>
      <c r="BN270" s="1"/>
      <c r="BO270" s="1"/>
      <c r="BP270" s="1"/>
      <c r="BQ270" s="1"/>
      <c r="BR270" s="1"/>
      <c r="BS270" s="1"/>
      <c r="BT270" s="1"/>
      <c r="BU270" s="1"/>
    </row>
    <row r="271" spans="1:73"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220"/>
      <c r="AY271" s="1"/>
      <c r="AZ271" s="1"/>
      <c r="BA271" s="1"/>
      <c r="BB271" s="1"/>
      <c r="BC271" s="1"/>
      <c r="BD271" s="1"/>
      <c r="BE271" s="1"/>
      <c r="BF271" s="1"/>
      <c r="BG271" s="1"/>
      <c r="BH271" s="1"/>
      <c r="BI271" s="1"/>
      <c r="BJ271" s="1"/>
      <c r="BK271" s="1"/>
      <c r="BL271" s="1"/>
      <c r="BM271" s="1"/>
      <c r="BN271" s="1"/>
      <c r="BO271" s="1"/>
      <c r="BP271" s="1"/>
      <c r="BQ271" s="1"/>
      <c r="BR271" s="1"/>
      <c r="BS271" s="1"/>
      <c r="BT271" s="1"/>
      <c r="BU271" s="1"/>
    </row>
    <row r="272" spans="1:73"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220"/>
      <c r="AY272" s="1"/>
      <c r="AZ272" s="1"/>
      <c r="BA272" s="1"/>
      <c r="BB272" s="1"/>
      <c r="BC272" s="1"/>
      <c r="BD272" s="1"/>
      <c r="BE272" s="1"/>
      <c r="BF272" s="1"/>
      <c r="BG272" s="1"/>
      <c r="BH272" s="1"/>
      <c r="BI272" s="1"/>
      <c r="BJ272" s="1"/>
      <c r="BK272" s="1"/>
      <c r="BL272" s="1"/>
      <c r="BM272" s="1"/>
      <c r="BN272" s="1"/>
      <c r="BO272" s="1"/>
      <c r="BP272" s="1"/>
      <c r="BQ272" s="1"/>
      <c r="BR272" s="1"/>
      <c r="BS272" s="1"/>
      <c r="BT272" s="1"/>
      <c r="BU272" s="1"/>
    </row>
    <row r="273" spans="1:73"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220"/>
      <c r="AY273" s="1"/>
      <c r="AZ273" s="1"/>
      <c r="BA273" s="1"/>
      <c r="BB273" s="1"/>
      <c r="BC273" s="1"/>
      <c r="BD273" s="1"/>
      <c r="BE273" s="1"/>
      <c r="BF273" s="1"/>
      <c r="BG273" s="1"/>
      <c r="BH273" s="1"/>
      <c r="BI273" s="1"/>
      <c r="BJ273" s="1"/>
      <c r="BK273" s="1"/>
      <c r="BL273" s="1"/>
      <c r="BM273" s="1"/>
      <c r="BN273" s="1"/>
      <c r="BO273" s="1"/>
      <c r="BP273" s="1"/>
      <c r="BQ273" s="1"/>
      <c r="BR273" s="1"/>
      <c r="BS273" s="1"/>
      <c r="BT273" s="1"/>
      <c r="BU273" s="1"/>
    </row>
    <row r="274" spans="1:73"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220"/>
      <c r="AY274" s="1"/>
      <c r="AZ274" s="1"/>
      <c r="BA274" s="1"/>
      <c r="BB274" s="1"/>
      <c r="BC274" s="1"/>
      <c r="BD274" s="1"/>
      <c r="BE274" s="1"/>
      <c r="BF274" s="1"/>
      <c r="BG274" s="1"/>
      <c r="BH274" s="1"/>
      <c r="BI274" s="1"/>
      <c r="BJ274" s="1"/>
      <c r="BK274" s="1"/>
      <c r="BL274" s="1"/>
      <c r="BM274" s="1"/>
      <c r="BN274" s="1"/>
      <c r="BO274" s="1"/>
      <c r="BP274" s="1"/>
      <c r="BQ274" s="1"/>
      <c r="BR274" s="1"/>
      <c r="BS274" s="1"/>
      <c r="BT274" s="1"/>
      <c r="BU274" s="1"/>
    </row>
    <row r="275" spans="1:73"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220"/>
      <c r="AY275" s="1"/>
      <c r="AZ275" s="1"/>
      <c r="BA275" s="1"/>
      <c r="BB275" s="1"/>
      <c r="BC275" s="1"/>
      <c r="BD275" s="1"/>
      <c r="BE275" s="1"/>
      <c r="BF275" s="1"/>
      <c r="BG275" s="1"/>
      <c r="BH275" s="1"/>
      <c r="BI275" s="1"/>
      <c r="BJ275" s="1"/>
      <c r="BK275" s="1"/>
      <c r="BL275" s="1"/>
      <c r="BM275" s="1"/>
      <c r="BN275" s="1"/>
      <c r="BO275" s="1"/>
      <c r="BP275" s="1"/>
      <c r="BQ275" s="1"/>
      <c r="BR275" s="1"/>
      <c r="BS275" s="1"/>
      <c r="BT275" s="1"/>
      <c r="BU275" s="1"/>
    </row>
    <row r="276" spans="1:73"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220"/>
      <c r="AY276" s="1"/>
      <c r="AZ276" s="1"/>
      <c r="BA276" s="1"/>
      <c r="BB276" s="1"/>
      <c r="BC276" s="1"/>
      <c r="BD276" s="1"/>
      <c r="BE276" s="1"/>
      <c r="BF276" s="1"/>
      <c r="BG276" s="1"/>
      <c r="BH276" s="1"/>
      <c r="BI276" s="1"/>
      <c r="BJ276" s="1"/>
      <c r="BK276" s="1"/>
      <c r="BL276" s="1"/>
      <c r="BM276" s="1"/>
      <c r="BN276" s="1"/>
      <c r="BO276" s="1"/>
      <c r="BP276" s="1"/>
      <c r="BQ276" s="1"/>
      <c r="BR276" s="1"/>
      <c r="BS276" s="1"/>
      <c r="BT276" s="1"/>
      <c r="BU276" s="1"/>
    </row>
    <row r="277" spans="1:73"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220"/>
      <c r="AY277" s="1"/>
      <c r="AZ277" s="1"/>
      <c r="BA277" s="1"/>
      <c r="BB277" s="1"/>
      <c r="BC277" s="1"/>
      <c r="BD277" s="1"/>
      <c r="BE277" s="1"/>
      <c r="BF277" s="1"/>
      <c r="BG277" s="1"/>
      <c r="BH277" s="1"/>
      <c r="BI277" s="1"/>
      <c r="BJ277" s="1"/>
      <c r="BK277" s="1"/>
      <c r="BL277" s="1"/>
      <c r="BM277" s="1"/>
      <c r="BN277" s="1"/>
      <c r="BO277" s="1"/>
      <c r="BP277" s="1"/>
      <c r="BQ277" s="1"/>
      <c r="BR277" s="1"/>
      <c r="BS277" s="1"/>
      <c r="BT277" s="1"/>
      <c r="BU277" s="1"/>
    </row>
    <row r="278" spans="1:73"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220"/>
      <c r="AY278" s="1"/>
      <c r="AZ278" s="1"/>
      <c r="BA278" s="1"/>
      <c r="BB278" s="1"/>
      <c r="BC278" s="1"/>
      <c r="BD278" s="1"/>
      <c r="BE278" s="1"/>
      <c r="BF278" s="1"/>
      <c r="BG278" s="1"/>
      <c r="BH278" s="1"/>
      <c r="BI278" s="1"/>
      <c r="BJ278" s="1"/>
      <c r="BK278" s="1"/>
      <c r="BL278" s="1"/>
      <c r="BM278" s="1"/>
      <c r="BN278" s="1"/>
      <c r="BO278" s="1"/>
      <c r="BP278" s="1"/>
      <c r="BQ278" s="1"/>
      <c r="BR278" s="1"/>
      <c r="BS278" s="1"/>
      <c r="BT278" s="1"/>
      <c r="BU278" s="1"/>
    </row>
    <row r="279" spans="1:73"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220"/>
      <c r="AY279" s="1"/>
      <c r="AZ279" s="1"/>
      <c r="BA279" s="1"/>
      <c r="BB279" s="1"/>
      <c r="BC279" s="1"/>
      <c r="BD279" s="1"/>
      <c r="BE279" s="1"/>
      <c r="BF279" s="1"/>
      <c r="BG279" s="1"/>
      <c r="BH279" s="1"/>
      <c r="BI279" s="1"/>
      <c r="BJ279" s="1"/>
      <c r="BK279" s="1"/>
      <c r="BL279" s="1"/>
      <c r="BM279" s="1"/>
      <c r="BN279" s="1"/>
      <c r="BO279" s="1"/>
      <c r="BP279" s="1"/>
      <c r="BQ279" s="1"/>
      <c r="BR279" s="1"/>
      <c r="BS279" s="1"/>
      <c r="BT279" s="1"/>
      <c r="BU279" s="1"/>
    </row>
    <row r="280" spans="1:73"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220"/>
      <c r="AY280" s="1"/>
      <c r="AZ280" s="1"/>
      <c r="BA280" s="1"/>
      <c r="BB280" s="1"/>
      <c r="BC280" s="1"/>
      <c r="BD280" s="1"/>
      <c r="BE280" s="1"/>
      <c r="BF280" s="1"/>
      <c r="BG280" s="1"/>
      <c r="BH280" s="1"/>
      <c r="BI280" s="1"/>
      <c r="BJ280" s="1"/>
      <c r="BK280" s="1"/>
      <c r="BL280" s="1"/>
      <c r="BM280" s="1"/>
      <c r="BN280" s="1"/>
      <c r="BO280" s="1"/>
      <c r="BP280" s="1"/>
      <c r="BQ280" s="1"/>
      <c r="BR280" s="1"/>
      <c r="BS280" s="1"/>
      <c r="BT280" s="1"/>
      <c r="BU280" s="1"/>
    </row>
    <row r="281" spans="1:73"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220"/>
      <c r="AY281" s="1"/>
      <c r="AZ281" s="1"/>
      <c r="BA281" s="1"/>
      <c r="BB281" s="1"/>
      <c r="BC281" s="1"/>
      <c r="BD281" s="1"/>
      <c r="BE281" s="1"/>
      <c r="BF281" s="1"/>
      <c r="BG281" s="1"/>
      <c r="BH281" s="1"/>
      <c r="BI281" s="1"/>
      <c r="BJ281" s="1"/>
      <c r="BK281" s="1"/>
      <c r="BL281" s="1"/>
      <c r="BM281" s="1"/>
      <c r="BN281" s="1"/>
      <c r="BO281" s="1"/>
      <c r="BP281" s="1"/>
      <c r="BQ281" s="1"/>
      <c r="BR281" s="1"/>
      <c r="BS281" s="1"/>
      <c r="BT281" s="1"/>
      <c r="BU281" s="1"/>
    </row>
    <row r="282" spans="1:73"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220"/>
      <c r="AY282" s="1"/>
      <c r="AZ282" s="1"/>
      <c r="BA282" s="1"/>
      <c r="BB282" s="1"/>
      <c r="BC282" s="1"/>
      <c r="BD282" s="1"/>
      <c r="BE282" s="1"/>
      <c r="BF282" s="1"/>
      <c r="BG282" s="1"/>
      <c r="BH282" s="1"/>
      <c r="BI282" s="1"/>
      <c r="BJ282" s="1"/>
      <c r="BK282" s="1"/>
      <c r="BL282" s="1"/>
      <c r="BM282" s="1"/>
      <c r="BN282" s="1"/>
      <c r="BO282" s="1"/>
      <c r="BP282" s="1"/>
      <c r="BQ282" s="1"/>
      <c r="BR282" s="1"/>
      <c r="BS282" s="1"/>
      <c r="BT282" s="1"/>
      <c r="BU282" s="1"/>
    </row>
    <row r="283" spans="1:73"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220"/>
      <c r="AY283" s="1"/>
      <c r="AZ283" s="1"/>
      <c r="BA283" s="1"/>
      <c r="BB283" s="1"/>
      <c r="BC283" s="1"/>
      <c r="BD283" s="1"/>
      <c r="BE283" s="1"/>
      <c r="BF283" s="1"/>
      <c r="BG283" s="1"/>
      <c r="BH283" s="1"/>
      <c r="BI283" s="1"/>
      <c r="BJ283" s="1"/>
      <c r="BK283" s="1"/>
      <c r="BL283" s="1"/>
      <c r="BM283" s="1"/>
      <c r="BN283" s="1"/>
      <c r="BO283" s="1"/>
      <c r="BP283" s="1"/>
      <c r="BQ283" s="1"/>
      <c r="BR283" s="1"/>
      <c r="BS283" s="1"/>
      <c r="BT283" s="1"/>
      <c r="BU283" s="1"/>
    </row>
    <row r="284" spans="1:73"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220"/>
      <c r="AY284" s="1"/>
      <c r="AZ284" s="1"/>
      <c r="BA284" s="1"/>
      <c r="BB284" s="1"/>
      <c r="BC284" s="1"/>
      <c r="BD284" s="1"/>
      <c r="BE284" s="1"/>
      <c r="BF284" s="1"/>
      <c r="BG284" s="1"/>
      <c r="BH284" s="1"/>
      <c r="BI284" s="1"/>
      <c r="BJ284" s="1"/>
      <c r="BK284" s="1"/>
      <c r="BL284" s="1"/>
      <c r="BM284" s="1"/>
      <c r="BN284" s="1"/>
      <c r="BO284" s="1"/>
      <c r="BP284" s="1"/>
      <c r="BQ284" s="1"/>
      <c r="BR284" s="1"/>
      <c r="BS284" s="1"/>
      <c r="BT284" s="1"/>
      <c r="BU284" s="1"/>
    </row>
    <row r="285" spans="1:73"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220"/>
      <c r="AY285" s="1"/>
      <c r="AZ285" s="1"/>
      <c r="BA285" s="1"/>
      <c r="BB285" s="1"/>
      <c r="BC285" s="1"/>
      <c r="BD285" s="1"/>
      <c r="BE285" s="1"/>
      <c r="BF285" s="1"/>
      <c r="BG285" s="1"/>
      <c r="BH285" s="1"/>
      <c r="BI285" s="1"/>
      <c r="BJ285" s="1"/>
      <c r="BK285" s="1"/>
      <c r="BL285" s="1"/>
      <c r="BM285" s="1"/>
      <c r="BN285" s="1"/>
      <c r="BO285" s="1"/>
      <c r="BP285" s="1"/>
      <c r="BQ285" s="1"/>
      <c r="BR285" s="1"/>
      <c r="BS285" s="1"/>
      <c r="BT285" s="1"/>
      <c r="BU285" s="1"/>
    </row>
    <row r="286" spans="1:73"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220"/>
      <c r="AY286" s="1"/>
      <c r="AZ286" s="1"/>
      <c r="BA286" s="1"/>
      <c r="BB286" s="1"/>
      <c r="BC286" s="1"/>
      <c r="BD286" s="1"/>
      <c r="BE286" s="1"/>
      <c r="BF286" s="1"/>
      <c r="BG286" s="1"/>
      <c r="BH286" s="1"/>
      <c r="BI286" s="1"/>
      <c r="BJ286" s="1"/>
      <c r="BK286" s="1"/>
      <c r="BL286" s="1"/>
      <c r="BM286" s="1"/>
      <c r="BN286" s="1"/>
      <c r="BO286" s="1"/>
      <c r="BP286" s="1"/>
      <c r="BQ286" s="1"/>
      <c r="BR286" s="1"/>
      <c r="BS286" s="1"/>
      <c r="BT286" s="1"/>
      <c r="BU286" s="1"/>
    </row>
    <row r="287" spans="1:73"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220"/>
      <c r="AY287" s="1"/>
      <c r="AZ287" s="1"/>
      <c r="BA287" s="1"/>
      <c r="BB287" s="1"/>
      <c r="BC287" s="1"/>
      <c r="BD287" s="1"/>
      <c r="BE287" s="1"/>
      <c r="BF287" s="1"/>
      <c r="BG287" s="1"/>
      <c r="BH287" s="1"/>
      <c r="BI287" s="1"/>
      <c r="BJ287" s="1"/>
      <c r="BK287" s="1"/>
      <c r="BL287" s="1"/>
      <c r="BM287" s="1"/>
      <c r="BN287" s="1"/>
      <c r="BO287" s="1"/>
      <c r="BP287" s="1"/>
      <c r="BQ287" s="1"/>
      <c r="BR287" s="1"/>
      <c r="BS287" s="1"/>
      <c r="BT287" s="1"/>
      <c r="BU287" s="1"/>
    </row>
    <row r="288" spans="1:73"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220"/>
      <c r="AY288" s="1"/>
      <c r="AZ288" s="1"/>
      <c r="BA288" s="1"/>
      <c r="BB288" s="1"/>
      <c r="BC288" s="1"/>
      <c r="BD288" s="1"/>
      <c r="BE288" s="1"/>
      <c r="BF288" s="1"/>
      <c r="BG288" s="1"/>
      <c r="BH288" s="1"/>
      <c r="BI288" s="1"/>
      <c r="BJ288" s="1"/>
      <c r="BK288" s="1"/>
      <c r="BL288" s="1"/>
      <c r="BM288" s="1"/>
      <c r="BN288" s="1"/>
      <c r="BO288" s="1"/>
      <c r="BP288" s="1"/>
      <c r="BQ288" s="1"/>
      <c r="BR288" s="1"/>
      <c r="BS288" s="1"/>
      <c r="BT288" s="1"/>
      <c r="BU288" s="1"/>
    </row>
    <row r="289" spans="1:73"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220"/>
      <c r="AY289" s="1"/>
      <c r="AZ289" s="1"/>
      <c r="BA289" s="1"/>
      <c r="BB289" s="1"/>
      <c r="BC289" s="1"/>
      <c r="BD289" s="1"/>
      <c r="BE289" s="1"/>
      <c r="BF289" s="1"/>
      <c r="BG289" s="1"/>
      <c r="BH289" s="1"/>
      <c r="BI289" s="1"/>
      <c r="BJ289" s="1"/>
      <c r="BK289" s="1"/>
      <c r="BL289" s="1"/>
      <c r="BM289" s="1"/>
      <c r="BN289" s="1"/>
      <c r="BO289" s="1"/>
      <c r="BP289" s="1"/>
      <c r="BQ289" s="1"/>
      <c r="BR289" s="1"/>
      <c r="BS289" s="1"/>
      <c r="BT289" s="1"/>
      <c r="BU289" s="1"/>
    </row>
    <row r="290" spans="1:73"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220"/>
      <c r="AY290" s="1"/>
      <c r="AZ290" s="1"/>
      <c r="BA290" s="1"/>
      <c r="BB290" s="1"/>
      <c r="BC290" s="1"/>
      <c r="BD290" s="1"/>
      <c r="BE290" s="1"/>
      <c r="BF290" s="1"/>
      <c r="BG290" s="1"/>
      <c r="BH290" s="1"/>
      <c r="BI290" s="1"/>
      <c r="BJ290" s="1"/>
      <c r="BK290" s="1"/>
      <c r="BL290" s="1"/>
      <c r="BM290" s="1"/>
      <c r="BN290" s="1"/>
      <c r="BO290" s="1"/>
      <c r="BP290" s="1"/>
      <c r="BQ290" s="1"/>
      <c r="BR290" s="1"/>
      <c r="BS290" s="1"/>
      <c r="BT290" s="1"/>
      <c r="BU290" s="1"/>
    </row>
    <row r="291" spans="1:73"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220"/>
      <c r="AY291" s="1"/>
      <c r="AZ291" s="1"/>
      <c r="BA291" s="1"/>
      <c r="BB291" s="1"/>
      <c r="BC291" s="1"/>
      <c r="BD291" s="1"/>
      <c r="BE291" s="1"/>
      <c r="BF291" s="1"/>
      <c r="BG291" s="1"/>
      <c r="BH291" s="1"/>
      <c r="BI291" s="1"/>
      <c r="BJ291" s="1"/>
      <c r="BK291" s="1"/>
      <c r="BL291" s="1"/>
      <c r="BM291" s="1"/>
      <c r="BN291" s="1"/>
      <c r="BO291" s="1"/>
      <c r="BP291" s="1"/>
      <c r="BQ291" s="1"/>
      <c r="BR291" s="1"/>
      <c r="BS291" s="1"/>
      <c r="BT291" s="1"/>
      <c r="BU291" s="1"/>
    </row>
    <row r="292" spans="1:73"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220"/>
      <c r="AY292" s="1"/>
      <c r="AZ292" s="1"/>
      <c r="BA292" s="1"/>
      <c r="BB292" s="1"/>
      <c r="BC292" s="1"/>
      <c r="BD292" s="1"/>
      <c r="BE292" s="1"/>
      <c r="BF292" s="1"/>
      <c r="BG292" s="1"/>
      <c r="BH292" s="1"/>
      <c r="BI292" s="1"/>
      <c r="BJ292" s="1"/>
      <c r="BK292" s="1"/>
      <c r="BL292" s="1"/>
      <c r="BM292" s="1"/>
      <c r="BN292" s="1"/>
      <c r="BO292" s="1"/>
      <c r="BP292" s="1"/>
      <c r="BQ292" s="1"/>
      <c r="BR292" s="1"/>
      <c r="BS292" s="1"/>
      <c r="BT292" s="1"/>
      <c r="BU292" s="1"/>
    </row>
    <row r="293" spans="1:73"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220"/>
      <c r="AY293" s="1"/>
      <c r="AZ293" s="1"/>
      <c r="BA293" s="1"/>
      <c r="BB293" s="1"/>
      <c r="BC293" s="1"/>
      <c r="BD293" s="1"/>
      <c r="BE293" s="1"/>
      <c r="BF293" s="1"/>
      <c r="BG293" s="1"/>
      <c r="BH293" s="1"/>
      <c r="BI293" s="1"/>
      <c r="BJ293" s="1"/>
      <c r="BK293" s="1"/>
      <c r="BL293" s="1"/>
      <c r="BM293" s="1"/>
      <c r="BN293" s="1"/>
      <c r="BO293" s="1"/>
      <c r="BP293" s="1"/>
      <c r="BQ293" s="1"/>
      <c r="BR293" s="1"/>
      <c r="BS293" s="1"/>
      <c r="BT293" s="1"/>
      <c r="BU293" s="1"/>
    </row>
    <row r="294" spans="1:73"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220"/>
      <c r="AY294" s="1"/>
      <c r="AZ294" s="1"/>
      <c r="BA294" s="1"/>
      <c r="BB294" s="1"/>
      <c r="BC294" s="1"/>
      <c r="BD294" s="1"/>
      <c r="BE294" s="1"/>
      <c r="BF294" s="1"/>
      <c r="BG294" s="1"/>
      <c r="BH294" s="1"/>
      <c r="BI294" s="1"/>
      <c r="BJ294" s="1"/>
      <c r="BK294" s="1"/>
      <c r="BL294" s="1"/>
      <c r="BM294" s="1"/>
      <c r="BN294" s="1"/>
      <c r="BO294" s="1"/>
      <c r="BP294" s="1"/>
      <c r="BQ294" s="1"/>
      <c r="BR294" s="1"/>
      <c r="BS294" s="1"/>
      <c r="BT294" s="1"/>
      <c r="BU294" s="1"/>
    </row>
    <row r="295" spans="1:73"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220"/>
      <c r="AY295" s="1"/>
      <c r="AZ295" s="1"/>
      <c r="BA295" s="1"/>
      <c r="BB295" s="1"/>
      <c r="BC295" s="1"/>
      <c r="BD295" s="1"/>
      <c r="BE295" s="1"/>
      <c r="BF295" s="1"/>
      <c r="BG295" s="1"/>
      <c r="BH295" s="1"/>
      <c r="BI295" s="1"/>
      <c r="BJ295" s="1"/>
      <c r="BK295" s="1"/>
      <c r="BL295" s="1"/>
      <c r="BM295" s="1"/>
      <c r="BN295" s="1"/>
      <c r="BO295" s="1"/>
      <c r="BP295" s="1"/>
      <c r="BQ295" s="1"/>
      <c r="BR295" s="1"/>
      <c r="BS295" s="1"/>
      <c r="BT295" s="1"/>
      <c r="BU295" s="1"/>
    </row>
    <row r="296" spans="1:73"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220"/>
      <c r="AY296" s="1"/>
      <c r="AZ296" s="1"/>
      <c r="BA296" s="1"/>
      <c r="BB296" s="1"/>
      <c r="BC296" s="1"/>
      <c r="BD296" s="1"/>
      <c r="BE296" s="1"/>
      <c r="BF296" s="1"/>
      <c r="BG296" s="1"/>
      <c r="BH296" s="1"/>
      <c r="BI296" s="1"/>
      <c r="BJ296" s="1"/>
      <c r="BK296" s="1"/>
      <c r="BL296" s="1"/>
      <c r="BM296" s="1"/>
      <c r="BN296" s="1"/>
      <c r="BO296" s="1"/>
      <c r="BP296" s="1"/>
      <c r="BQ296" s="1"/>
      <c r="BR296" s="1"/>
      <c r="BS296" s="1"/>
      <c r="BT296" s="1"/>
      <c r="BU296" s="1"/>
    </row>
    <row r="297" spans="1:73"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220"/>
      <c r="AY297" s="1"/>
      <c r="AZ297" s="1"/>
      <c r="BA297" s="1"/>
      <c r="BB297" s="1"/>
      <c r="BC297" s="1"/>
      <c r="BD297" s="1"/>
      <c r="BE297" s="1"/>
      <c r="BF297" s="1"/>
      <c r="BG297" s="1"/>
      <c r="BH297" s="1"/>
      <c r="BI297" s="1"/>
      <c r="BJ297" s="1"/>
      <c r="BK297" s="1"/>
      <c r="BL297" s="1"/>
      <c r="BM297" s="1"/>
      <c r="BN297" s="1"/>
      <c r="BO297" s="1"/>
      <c r="BP297" s="1"/>
      <c r="BQ297" s="1"/>
      <c r="BR297" s="1"/>
      <c r="BS297" s="1"/>
      <c r="BT297" s="1"/>
      <c r="BU297" s="1"/>
    </row>
    <row r="298" spans="1:73"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220"/>
      <c r="AY298" s="1"/>
      <c r="AZ298" s="1"/>
      <c r="BA298" s="1"/>
      <c r="BB298" s="1"/>
      <c r="BC298" s="1"/>
      <c r="BD298" s="1"/>
      <c r="BE298" s="1"/>
      <c r="BF298" s="1"/>
      <c r="BG298" s="1"/>
      <c r="BH298" s="1"/>
      <c r="BI298" s="1"/>
      <c r="BJ298" s="1"/>
      <c r="BK298" s="1"/>
      <c r="BL298" s="1"/>
      <c r="BM298" s="1"/>
      <c r="BN298" s="1"/>
      <c r="BO298" s="1"/>
      <c r="BP298" s="1"/>
      <c r="BQ298" s="1"/>
      <c r="BR298" s="1"/>
      <c r="BS298" s="1"/>
      <c r="BT298" s="1"/>
      <c r="BU298" s="1"/>
    </row>
    <row r="299" spans="1:73"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220"/>
      <c r="AY299" s="1"/>
      <c r="AZ299" s="1"/>
      <c r="BA299" s="1"/>
      <c r="BB299" s="1"/>
      <c r="BC299" s="1"/>
      <c r="BD299" s="1"/>
      <c r="BE299" s="1"/>
      <c r="BF299" s="1"/>
      <c r="BG299" s="1"/>
      <c r="BH299" s="1"/>
      <c r="BI299" s="1"/>
      <c r="BJ299" s="1"/>
      <c r="BK299" s="1"/>
      <c r="BL299" s="1"/>
      <c r="BM299" s="1"/>
      <c r="BN299" s="1"/>
      <c r="BO299" s="1"/>
      <c r="BP299" s="1"/>
      <c r="BQ299" s="1"/>
      <c r="BR299" s="1"/>
      <c r="BS299" s="1"/>
      <c r="BT299" s="1"/>
      <c r="BU299" s="1"/>
    </row>
    <row r="300" spans="1:73"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220"/>
      <c r="AY300" s="1"/>
      <c r="AZ300" s="1"/>
      <c r="BA300" s="1"/>
      <c r="BB300" s="1"/>
      <c r="BC300" s="1"/>
      <c r="BD300" s="1"/>
      <c r="BE300" s="1"/>
      <c r="BF300" s="1"/>
      <c r="BG300" s="1"/>
      <c r="BH300" s="1"/>
      <c r="BI300" s="1"/>
      <c r="BJ300" s="1"/>
      <c r="BK300" s="1"/>
      <c r="BL300" s="1"/>
      <c r="BM300" s="1"/>
      <c r="BN300" s="1"/>
      <c r="BO300" s="1"/>
      <c r="BP300" s="1"/>
      <c r="BQ300" s="1"/>
      <c r="BR300" s="1"/>
      <c r="BS300" s="1"/>
      <c r="BT300" s="1"/>
      <c r="BU300" s="1"/>
    </row>
    <row r="301" spans="1:73"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220"/>
      <c r="AY301" s="1"/>
      <c r="AZ301" s="1"/>
      <c r="BA301" s="1"/>
      <c r="BB301" s="1"/>
      <c r="BC301" s="1"/>
      <c r="BD301" s="1"/>
      <c r="BE301" s="1"/>
      <c r="BF301" s="1"/>
      <c r="BG301" s="1"/>
      <c r="BH301" s="1"/>
      <c r="BI301" s="1"/>
      <c r="BJ301" s="1"/>
      <c r="BK301" s="1"/>
      <c r="BL301" s="1"/>
      <c r="BM301" s="1"/>
      <c r="BN301" s="1"/>
      <c r="BO301" s="1"/>
      <c r="BP301" s="1"/>
      <c r="BQ301" s="1"/>
      <c r="BR301" s="1"/>
      <c r="BS301" s="1"/>
      <c r="BT301" s="1"/>
      <c r="BU301" s="1"/>
    </row>
    <row r="302" spans="1:73"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220"/>
      <c r="AY302" s="1"/>
      <c r="AZ302" s="1"/>
      <c r="BA302" s="1"/>
      <c r="BB302" s="1"/>
      <c r="BC302" s="1"/>
      <c r="BD302" s="1"/>
      <c r="BE302" s="1"/>
      <c r="BF302" s="1"/>
      <c r="BG302" s="1"/>
      <c r="BH302" s="1"/>
      <c r="BI302" s="1"/>
      <c r="BJ302" s="1"/>
      <c r="BK302" s="1"/>
      <c r="BL302" s="1"/>
      <c r="BM302" s="1"/>
      <c r="BN302" s="1"/>
      <c r="BO302" s="1"/>
      <c r="BP302" s="1"/>
      <c r="BQ302" s="1"/>
      <c r="BR302" s="1"/>
      <c r="BS302" s="1"/>
      <c r="BT302" s="1"/>
      <c r="BU302" s="1"/>
    </row>
    <row r="303" spans="1:73"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220"/>
      <c r="AY303" s="1"/>
      <c r="AZ303" s="1"/>
      <c r="BA303" s="1"/>
      <c r="BB303" s="1"/>
      <c r="BC303" s="1"/>
      <c r="BD303" s="1"/>
      <c r="BE303" s="1"/>
      <c r="BF303" s="1"/>
      <c r="BG303" s="1"/>
      <c r="BH303" s="1"/>
      <c r="BI303" s="1"/>
      <c r="BJ303" s="1"/>
      <c r="BK303" s="1"/>
      <c r="BL303" s="1"/>
      <c r="BM303" s="1"/>
      <c r="BN303" s="1"/>
      <c r="BO303" s="1"/>
      <c r="BP303" s="1"/>
      <c r="BQ303" s="1"/>
      <c r="BR303" s="1"/>
      <c r="BS303" s="1"/>
      <c r="BT303" s="1"/>
      <c r="BU303" s="1"/>
    </row>
    <row r="304" spans="1:73"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220"/>
      <c r="AY304" s="1"/>
      <c r="AZ304" s="1"/>
      <c r="BA304" s="1"/>
      <c r="BB304" s="1"/>
      <c r="BC304" s="1"/>
      <c r="BD304" s="1"/>
      <c r="BE304" s="1"/>
      <c r="BF304" s="1"/>
      <c r="BG304" s="1"/>
      <c r="BH304" s="1"/>
      <c r="BI304" s="1"/>
      <c r="BJ304" s="1"/>
      <c r="BK304" s="1"/>
      <c r="BL304" s="1"/>
      <c r="BM304" s="1"/>
      <c r="BN304" s="1"/>
      <c r="BO304" s="1"/>
      <c r="BP304" s="1"/>
      <c r="BQ304" s="1"/>
      <c r="BR304" s="1"/>
      <c r="BS304" s="1"/>
      <c r="BT304" s="1"/>
      <c r="BU304" s="1"/>
    </row>
    <row r="305" spans="1:73"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220"/>
      <c r="AY305" s="1"/>
      <c r="AZ305" s="1"/>
      <c r="BA305" s="1"/>
      <c r="BB305" s="1"/>
      <c r="BC305" s="1"/>
      <c r="BD305" s="1"/>
      <c r="BE305" s="1"/>
      <c r="BF305" s="1"/>
      <c r="BG305" s="1"/>
      <c r="BH305" s="1"/>
      <c r="BI305" s="1"/>
      <c r="BJ305" s="1"/>
      <c r="BK305" s="1"/>
      <c r="BL305" s="1"/>
      <c r="BM305" s="1"/>
      <c r="BN305" s="1"/>
      <c r="BO305" s="1"/>
      <c r="BP305" s="1"/>
      <c r="BQ305" s="1"/>
      <c r="BR305" s="1"/>
      <c r="BS305" s="1"/>
      <c r="BT305" s="1"/>
      <c r="BU305" s="1"/>
    </row>
    <row r="306" spans="1:73"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220"/>
      <c r="AY306" s="1"/>
      <c r="AZ306" s="1"/>
      <c r="BA306" s="1"/>
      <c r="BB306" s="1"/>
      <c r="BC306" s="1"/>
      <c r="BD306" s="1"/>
      <c r="BE306" s="1"/>
      <c r="BF306" s="1"/>
      <c r="BG306" s="1"/>
      <c r="BH306" s="1"/>
      <c r="BI306" s="1"/>
      <c r="BJ306" s="1"/>
      <c r="BK306" s="1"/>
      <c r="BL306" s="1"/>
      <c r="BM306" s="1"/>
      <c r="BN306" s="1"/>
      <c r="BO306" s="1"/>
      <c r="BP306" s="1"/>
      <c r="BQ306" s="1"/>
      <c r="BR306" s="1"/>
      <c r="BS306" s="1"/>
      <c r="BT306" s="1"/>
      <c r="BU306" s="1"/>
    </row>
    <row r="307" spans="1:73"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220"/>
      <c r="AY307" s="1"/>
      <c r="AZ307" s="1"/>
      <c r="BA307" s="1"/>
      <c r="BB307" s="1"/>
      <c r="BC307" s="1"/>
      <c r="BD307" s="1"/>
      <c r="BE307" s="1"/>
      <c r="BF307" s="1"/>
      <c r="BG307" s="1"/>
      <c r="BH307" s="1"/>
      <c r="BI307" s="1"/>
      <c r="BJ307" s="1"/>
      <c r="BK307" s="1"/>
      <c r="BL307" s="1"/>
      <c r="BM307" s="1"/>
      <c r="BN307" s="1"/>
      <c r="BO307" s="1"/>
      <c r="BP307" s="1"/>
      <c r="BQ307" s="1"/>
      <c r="BR307" s="1"/>
      <c r="BS307" s="1"/>
      <c r="BT307" s="1"/>
      <c r="BU307" s="1"/>
    </row>
    <row r="308" spans="1:73"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220"/>
      <c r="AY308" s="1"/>
      <c r="AZ308" s="1"/>
      <c r="BA308" s="1"/>
      <c r="BB308" s="1"/>
      <c r="BC308" s="1"/>
      <c r="BD308" s="1"/>
      <c r="BE308" s="1"/>
      <c r="BF308" s="1"/>
      <c r="BG308" s="1"/>
      <c r="BH308" s="1"/>
      <c r="BI308" s="1"/>
      <c r="BJ308" s="1"/>
      <c r="BK308" s="1"/>
      <c r="BL308" s="1"/>
      <c r="BM308" s="1"/>
      <c r="BN308" s="1"/>
      <c r="BO308" s="1"/>
      <c r="BP308" s="1"/>
      <c r="BQ308" s="1"/>
      <c r="BR308" s="1"/>
      <c r="BS308" s="1"/>
      <c r="BT308" s="1"/>
      <c r="BU308" s="1"/>
    </row>
    <row r="309" spans="1:73"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220"/>
      <c r="AY309" s="1"/>
      <c r="AZ309" s="1"/>
      <c r="BA309" s="1"/>
      <c r="BB309" s="1"/>
      <c r="BC309" s="1"/>
      <c r="BD309" s="1"/>
      <c r="BE309" s="1"/>
      <c r="BF309" s="1"/>
      <c r="BG309" s="1"/>
      <c r="BH309" s="1"/>
      <c r="BI309" s="1"/>
      <c r="BJ309" s="1"/>
      <c r="BK309" s="1"/>
      <c r="BL309" s="1"/>
      <c r="BM309" s="1"/>
      <c r="BN309" s="1"/>
      <c r="BO309" s="1"/>
      <c r="BP309" s="1"/>
      <c r="BQ309" s="1"/>
      <c r="BR309" s="1"/>
      <c r="BS309" s="1"/>
      <c r="BT309" s="1"/>
      <c r="BU309" s="1"/>
    </row>
    <row r="310" spans="1:73"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220"/>
      <c r="AY310" s="1"/>
      <c r="AZ310" s="1"/>
      <c r="BA310" s="1"/>
      <c r="BB310" s="1"/>
      <c r="BC310" s="1"/>
      <c r="BD310" s="1"/>
      <c r="BE310" s="1"/>
      <c r="BF310" s="1"/>
      <c r="BG310" s="1"/>
      <c r="BH310" s="1"/>
      <c r="BI310" s="1"/>
      <c r="BJ310" s="1"/>
      <c r="BK310" s="1"/>
      <c r="BL310" s="1"/>
      <c r="BM310" s="1"/>
      <c r="BN310" s="1"/>
      <c r="BO310" s="1"/>
      <c r="BP310" s="1"/>
      <c r="BQ310" s="1"/>
      <c r="BR310" s="1"/>
      <c r="BS310" s="1"/>
      <c r="BT310" s="1"/>
      <c r="BU310" s="1"/>
    </row>
    <row r="311" spans="1:73"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220"/>
      <c r="AY311" s="1"/>
      <c r="AZ311" s="1"/>
      <c r="BA311" s="1"/>
      <c r="BB311" s="1"/>
      <c r="BC311" s="1"/>
      <c r="BD311" s="1"/>
      <c r="BE311" s="1"/>
      <c r="BF311" s="1"/>
      <c r="BG311" s="1"/>
      <c r="BH311" s="1"/>
      <c r="BI311" s="1"/>
      <c r="BJ311" s="1"/>
      <c r="BK311" s="1"/>
      <c r="BL311" s="1"/>
      <c r="BM311" s="1"/>
      <c r="BN311" s="1"/>
      <c r="BO311" s="1"/>
      <c r="BP311" s="1"/>
      <c r="BQ311" s="1"/>
      <c r="BR311" s="1"/>
      <c r="BS311" s="1"/>
      <c r="BT311" s="1"/>
      <c r="BU311" s="1"/>
    </row>
    <row r="312" spans="1:73"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220"/>
      <c r="AY312" s="1"/>
      <c r="AZ312" s="1"/>
      <c r="BA312" s="1"/>
      <c r="BB312" s="1"/>
      <c r="BC312" s="1"/>
      <c r="BD312" s="1"/>
      <c r="BE312" s="1"/>
      <c r="BF312" s="1"/>
      <c r="BG312" s="1"/>
      <c r="BH312" s="1"/>
      <c r="BI312" s="1"/>
      <c r="BJ312" s="1"/>
      <c r="BK312" s="1"/>
      <c r="BL312" s="1"/>
      <c r="BM312" s="1"/>
      <c r="BN312" s="1"/>
      <c r="BO312" s="1"/>
      <c r="BP312" s="1"/>
      <c r="BQ312" s="1"/>
      <c r="BR312" s="1"/>
      <c r="BS312" s="1"/>
      <c r="BT312" s="1"/>
      <c r="BU312" s="1"/>
    </row>
    <row r="313" spans="1:73"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220"/>
      <c r="AY313" s="1"/>
      <c r="AZ313" s="1"/>
      <c r="BA313" s="1"/>
      <c r="BB313" s="1"/>
      <c r="BC313" s="1"/>
      <c r="BD313" s="1"/>
      <c r="BE313" s="1"/>
      <c r="BF313" s="1"/>
      <c r="BG313" s="1"/>
      <c r="BH313" s="1"/>
      <c r="BI313" s="1"/>
      <c r="BJ313" s="1"/>
      <c r="BK313" s="1"/>
      <c r="BL313" s="1"/>
      <c r="BM313" s="1"/>
      <c r="BN313" s="1"/>
      <c r="BO313" s="1"/>
      <c r="BP313" s="1"/>
      <c r="BQ313" s="1"/>
      <c r="BR313" s="1"/>
      <c r="BS313" s="1"/>
      <c r="BT313" s="1"/>
      <c r="BU313" s="1"/>
    </row>
    <row r="314" spans="1:73"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220"/>
      <c r="AY314" s="1"/>
      <c r="AZ314" s="1"/>
      <c r="BA314" s="1"/>
      <c r="BB314" s="1"/>
      <c r="BC314" s="1"/>
      <c r="BD314" s="1"/>
      <c r="BE314" s="1"/>
      <c r="BF314" s="1"/>
      <c r="BG314" s="1"/>
      <c r="BH314" s="1"/>
      <c r="BI314" s="1"/>
      <c r="BJ314" s="1"/>
      <c r="BK314" s="1"/>
      <c r="BL314" s="1"/>
      <c r="BM314" s="1"/>
      <c r="BN314" s="1"/>
      <c r="BO314" s="1"/>
      <c r="BP314" s="1"/>
      <c r="BQ314" s="1"/>
      <c r="BR314" s="1"/>
      <c r="BS314" s="1"/>
      <c r="BT314" s="1"/>
      <c r="BU314" s="1"/>
    </row>
    <row r="315" spans="1:73"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220"/>
      <c r="AY315" s="1"/>
      <c r="AZ315" s="1"/>
      <c r="BA315" s="1"/>
      <c r="BB315" s="1"/>
      <c r="BC315" s="1"/>
      <c r="BD315" s="1"/>
      <c r="BE315" s="1"/>
      <c r="BF315" s="1"/>
      <c r="BG315" s="1"/>
      <c r="BH315" s="1"/>
      <c r="BI315" s="1"/>
      <c r="BJ315" s="1"/>
      <c r="BK315" s="1"/>
      <c r="BL315" s="1"/>
      <c r="BM315" s="1"/>
      <c r="BN315" s="1"/>
      <c r="BO315" s="1"/>
      <c r="BP315" s="1"/>
      <c r="BQ315" s="1"/>
      <c r="BR315" s="1"/>
      <c r="BS315" s="1"/>
      <c r="BT315" s="1"/>
      <c r="BU315" s="1"/>
    </row>
    <row r="316" spans="1:73"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220"/>
      <c r="AY316" s="1"/>
      <c r="AZ316" s="1"/>
      <c r="BA316" s="1"/>
      <c r="BB316" s="1"/>
      <c r="BC316" s="1"/>
      <c r="BD316" s="1"/>
      <c r="BE316" s="1"/>
      <c r="BF316" s="1"/>
      <c r="BG316" s="1"/>
      <c r="BH316" s="1"/>
      <c r="BI316" s="1"/>
      <c r="BJ316" s="1"/>
      <c r="BK316" s="1"/>
      <c r="BL316" s="1"/>
      <c r="BM316" s="1"/>
      <c r="BN316" s="1"/>
      <c r="BO316" s="1"/>
      <c r="BP316" s="1"/>
      <c r="BQ316" s="1"/>
      <c r="BR316" s="1"/>
      <c r="BS316" s="1"/>
      <c r="BT316" s="1"/>
      <c r="BU316" s="1"/>
    </row>
    <row r="317" spans="1:73"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220"/>
      <c r="AY317" s="1"/>
      <c r="AZ317" s="1"/>
      <c r="BA317" s="1"/>
      <c r="BB317" s="1"/>
      <c r="BC317" s="1"/>
      <c r="BD317" s="1"/>
      <c r="BE317" s="1"/>
      <c r="BF317" s="1"/>
      <c r="BG317" s="1"/>
      <c r="BH317" s="1"/>
      <c r="BI317" s="1"/>
      <c r="BJ317" s="1"/>
      <c r="BK317" s="1"/>
      <c r="BL317" s="1"/>
      <c r="BM317" s="1"/>
      <c r="BN317" s="1"/>
      <c r="BO317" s="1"/>
      <c r="BP317" s="1"/>
      <c r="BQ317" s="1"/>
      <c r="BR317" s="1"/>
      <c r="BS317" s="1"/>
      <c r="BT317" s="1"/>
      <c r="BU317" s="1"/>
    </row>
    <row r="318" spans="1:73"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220"/>
      <c r="AY318" s="1"/>
      <c r="AZ318" s="1"/>
      <c r="BA318" s="1"/>
      <c r="BB318" s="1"/>
      <c r="BC318" s="1"/>
      <c r="BD318" s="1"/>
      <c r="BE318" s="1"/>
      <c r="BF318" s="1"/>
      <c r="BG318" s="1"/>
      <c r="BH318" s="1"/>
      <c r="BI318" s="1"/>
      <c r="BJ318" s="1"/>
      <c r="BK318" s="1"/>
      <c r="BL318" s="1"/>
      <c r="BM318" s="1"/>
      <c r="BN318" s="1"/>
      <c r="BO318" s="1"/>
      <c r="BP318" s="1"/>
      <c r="BQ318" s="1"/>
      <c r="BR318" s="1"/>
      <c r="BS318" s="1"/>
      <c r="BT318" s="1"/>
      <c r="BU318" s="1"/>
    </row>
    <row r="319" spans="1:73"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220"/>
      <c r="AY319" s="1"/>
      <c r="AZ319" s="1"/>
      <c r="BA319" s="1"/>
      <c r="BB319" s="1"/>
      <c r="BC319" s="1"/>
      <c r="BD319" s="1"/>
      <c r="BE319" s="1"/>
      <c r="BF319" s="1"/>
      <c r="BG319" s="1"/>
      <c r="BH319" s="1"/>
      <c r="BI319" s="1"/>
      <c r="BJ319" s="1"/>
      <c r="BK319" s="1"/>
      <c r="BL319" s="1"/>
      <c r="BM319" s="1"/>
      <c r="BN319" s="1"/>
      <c r="BO319" s="1"/>
      <c r="BP319" s="1"/>
      <c r="BQ319" s="1"/>
      <c r="BR319" s="1"/>
      <c r="BS319" s="1"/>
      <c r="BT319" s="1"/>
      <c r="BU319" s="1"/>
    </row>
    <row r="320" spans="1:73"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220"/>
      <c r="AY320" s="1"/>
      <c r="AZ320" s="1"/>
      <c r="BA320" s="1"/>
      <c r="BB320" s="1"/>
      <c r="BC320" s="1"/>
      <c r="BD320" s="1"/>
      <c r="BE320" s="1"/>
      <c r="BF320" s="1"/>
      <c r="BG320" s="1"/>
      <c r="BH320" s="1"/>
      <c r="BI320" s="1"/>
      <c r="BJ320" s="1"/>
      <c r="BK320" s="1"/>
      <c r="BL320" s="1"/>
      <c r="BM320" s="1"/>
      <c r="BN320" s="1"/>
      <c r="BO320" s="1"/>
      <c r="BP320" s="1"/>
      <c r="BQ320" s="1"/>
      <c r="BR320" s="1"/>
      <c r="BS320" s="1"/>
      <c r="BT320" s="1"/>
      <c r="BU320" s="1"/>
    </row>
    <row r="321" spans="1:73"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220"/>
      <c r="AY321" s="1"/>
      <c r="AZ321" s="1"/>
      <c r="BA321" s="1"/>
      <c r="BB321" s="1"/>
      <c r="BC321" s="1"/>
      <c r="BD321" s="1"/>
      <c r="BE321" s="1"/>
      <c r="BF321" s="1"/>
      <c r="BG321" s="1"/>
      <c r="BH321" s="1"/>
      <c r="BI321" s="1"/>
      <c r="BJ321" s="1"/>
      <c r="BK321" s="1"/>
      <c r="BL321" s="1"/>
      <c r="BM321" s="1"/>
      <c r="BN321" s="1"/>
      <c r="BO321" s="1"/>
      <c r="BP321" s="1"/>
      <c r="BQ321" s="1"/>
      <c r="BR321" s="1"/>
      <c r="BS321" s="1"/>
      <c r="BT321" s="1"/>
      <c r="BU321" s="1"/>
    </row>
    <row r="322" spans="1:73"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220"/>
      <c r="AY322" s="1"/>
      <c r="AZ322" s="1"/>
      <c r="BA322" s="1"/>
      <c r="BB322" s="1"/>
      <c r="BC322" s="1"/>
      <c r="BD322" s="1"/>
      <c r="BE322" s="1"/>
      <c r="BF322" s="1"/>
      <c r="BG322" s="1"/>
      <c r="BH322" s="1"/>
      <c r="BI322" s="1"/>
      <c r="BJ322" s="1"/>
      <c r="BK322" s="1"/>
      <c r="BL322" s="1"/>
      <c r="BM322" s="1"/>
      <c r="BN322" s="1"/>
      <c r="BO322" s="1"/>
      <c r="BP322" s="1"/>
      <c r="BQ322" s="1"/>
      <c r="BR322" s="1"/>
      <c r="BS322" s="1"/>
      <c r="BT322" s="1"/>
      <c r="BU322" s="1"/>
    </row>
    <row r="323" spans="1:73"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220"/>
      <c r="AY323" s="1"/>
      <c r="AZ323" s="1"/>
      <c r="BA323" s="1"/>
      <c r="BB323" s="1"/>
      <c r="BC323" s="1"/>
      <c r="BD323" s="1"/>
      <c r="BE323" s="1"/>
      <c r="BF323" s="1"/>
      <c r="BG323" s="1"/>
      <c r="BH323" s="1"/>
      <c r="BI323" s="1"/>
      <c r="BJ323" s="1"/>
      <c r="BK323" s="1"/>
      <c r="BL323" s="1"/>
      <c r="BM323" s="1"/>
      <c r="BN323" s="1"/>
      <c r="BO323" s="1"/>
      <c r="BP323" s="1"/>
      <c r="BQ323" s="1"/>
      <c r="BR323" s="1"/>
      <c r="BS323" s="1"/>
      <c r="BT323" s="1"/>
      <c r="BU323" s="1"/>
    </row>
    <row r="324" spans="1:73"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220"/>
      <c r="AY324" s="1"/>
      <c r="AZ324" s="1"/>
      <c r="BA324" s="1"/>
      <c r="BB324" s="1"/>
      <c r="BC324" s="1"/>
      <c r="BD324" s="1"/>
      <c r="BE324" s="1"/>
      <c r="BF324" s="1"/>
      <c r="BG324" s="1"/>
      <c r="BH324" s="1"/>
      <c r="BI324" s="1"/>
      <c r="BJ324" s="1"/>
      <c r="BK324" s="1"/>
      <c r="BL324" s="1"/>
      <c r="BM324" s="1"/>
      <c r="BN324" s="1"/>
      <c r="BO324" s="1"/>
      <c r="BP324" s="1"/>
      <c r="BQ324" s="1"/>
      <c r="BR324" s="1"/>
      <c r="BS324" s="1"/>
      <c r="BT324" s="1"/>
      <c r="BU324" s="1"/>
    </row>
    <row r="325" spans="1:73"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220"/>
      <c r="AY325" s="1"/>
      <c r="AZ325" s="1"/>
      <c r="BA325" s="1"/>
      <c r="BB325" s="1"/>
      <c r="BC325" s="1"/>
      <c r="BD325" s="1"/>
      <c r="BE325" s="1"/>
      <c r="BF325" s="1"/>
      <c r="BG325" s="1"/>
      <c r="BH325" s="1"/>
      <c r="BI325" s="1"/>
      <c r="BJ325" s="1"/>
      <c r="BK325" s="1"/>
      <c r="BL325" s="1"/>
      <c r="BM325" s="1"/>
      <c r="BN325" s="1"/>
      <c r="BO325" s="1"/>
      <c r="BP325" s="1"/>
      <c r="BQ325" s="1"/>
      <c r="BR325" s="1"/>
      <c r="BS325" s="1"/>
      <c r="BT325" s="1"/>
      <c r="BU325" s="1"/>
    </row>
    <row r="326" spans="1:73"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220"/>
      <c r="AY326" s="1"/>
      <c r="AZ326" s="1"/>
      <c r="BA326" s="1"/>
      <c r="BB326" s="1"/>
      <c r="BC326" s="1"/>
      <c r="BD326" s="1"/>
      <c r="BE326" s="1"/>
      <c r="BF326" s="1"/>
      <c r="BG326" s="1"/>
      <c r="BH326" s="1"/>
      <c r="BI326" s="1"/>
      <c r="BJ326" s="1"/>
      <c r="BK326" s="1"/>
      <c r="BL326" s="1"/>
      <c r="BM326" s="1"/>
      <c r="BN326" s="1"/>
      <c r="BO326" s="1"/>
      <c r="BP326" s="1"/>
      <c r="BQ326" s="1"/>
      <c r="BR326" s="1"/>
      <c r="BS326" s="1"/>
      <c r="BT326" s="1"/>
      <c r="BU326" s="1"/>
    </row>
    <row r="327" spans="1:73"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220"/>
      <c r="AY327" s="1"/>
      <c r="AZ327" s="1"/>
      <c r="BA327" s="1"/>
      <c r="BB327" s="1"/>
      <c r="BC327" s="1"/>
      <c r="BD327" s="1"/>
      <c r="BE327" s="1"/>
      <c r="BF327" s="1"/>
      <c r="BG327" s="1"/>
      <c r="BH327" s="1"/>
      <c r="BI327" s="1"/>
      <c r="BJ327" s="1"/>
      <c r="BK327" s="1"/>
      <c r="BL327" s="1"/>
      <c r="BM327" s="1"/>
      <c r="BN327" s="1"/>
      <c r="BO327" s="1"/>
      <c r="BP327" s="1"/>
      <c r="BQ327" s="1"/>
      <c r="BR327" s="1"/>
      <c r="BS327" s="1"/>
      <c r="BT327" s="1"/>
      <c r="BU327" s="1"/>
    </row>
    <row r="328" spans="1:73"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220"/>
      <c r="AY328" s="1"/>
      <c r="AZ328" s="1"/>
      <c r="BA328" s="1"/>
      <c r="BB328" s="1"/>
      <c r="BC328" s="1"/>
      <c r="BD328" s="1"/>
      <c r="BE328" s="1"/>
      <c r="BF328" s="1"/>
      <c r="BG328" s="1"/>
      <c r="BH328" s="1"/>
      <c r="BI328" s="1"/>
      <c r="BJ328" s="1"/>
      <c r="BK328" s="1"/>
      <c r="BL328" s="1"/>
      <c r="BM328" s="1"/>
      <c r="BN328" s="1"/>
      <c r="BO328" s="1"/>
      <c r="BP328" s="1"/>
      <c r="BQ328" s="1"/>
      <c r="BR328" s="1"/>
      <c r="BS328" s="1"/>
      <c r="BT328" s="1"/>
      <c r="BU328" s="1"/>
    </row>
    <row r="329" spans="1:73"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220"/>
      <c r="AY329" s="1"/>
      <c r="AZ329" s="1"/>
      <c r="BA329" s="1"/>
      <c r="BB329" s="1"/>
      <c r="BC329" s="1"/>
      <c r="BD329" s="1"/>
      <c r="BE329" s="1"/>
      <c r="BF329" s="1"/>
      <c r="BG329" s="1"/>
      <c r="BH329" s="1"/>
      <c r="BI329" s="1"/>
      <c r="BJ329" s="1"/>
      <c r="BK329" s="1"/>
      <c r="BL329" s="1"/>
      <c r="BM329" s="1"/>
      <c r="BN329" s="1"/>
      <c r="BO329" s="1"/>
      <c r="BP329" s="1"/>
      <c r="BQ329" s="1"/>
      <c r="BR329" s="1"/>
      <c r="BS329" s="1"/>
      <c r="BT329" s="1"/>
      <c r="BU329" s="1"/>
    </row>
    <row r="330" spans="1:73"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220"/>
      <c r="AY330" s="1"/>
      <c r="AZ330" s="1"/>
      <c r="BA330" s="1"/>
      <c r="BB330" s="1"/>
      <c r="BC330" s="1"/>
      <c r="BD330" s="1"/>
      <c r="BE330" s="1"/>
      <c r="BF330" s="1"/>
      <c r="BG330" s="1"/>
      <c r="BH330" s="1"/>
      <c r="BI330" s="1"/>
      <c r="BJ330" s="1"/>
      <c r="BK330" s="1"/>
      <c r="BL330" s="1"/>
      <c r="BM330" s="1"/>
      <c r="BN330" s="1"/>
      <c r="BO330" s="1"/>
      <c r="BP330" s="1"/>
      <c r="BQ330" s="1"/>
      <c r="BR330" s="1"/>
      <c r="BS330" s="1"/>
      <c r="BT330" s="1"/>
      <c r="BU330" s="1"/>
    </row>
    <row r="331" spans="1:73"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220"/>
      <c r="AY331" s="1"/>
      <c r="AZ331" s="1"/>
      <c r="BA331" s="1"/>
      <c r="BB331" s="1"/>
      <c r="BC331" s="1"/>
      <c r="BD331" s="1"/>
      <c r="BE331" s="1"/>
      <c r="BF331" s="1"/>
      <c r="BG331" s="1"/>
      <c r="BH331" s="1"/>
      <c r="BI331" s="1"/>
      <c r="BJ331" s="1"/>
      <c r="BK331" s="1"/>
      <c r="BL331" s="1"/>
      <c r="BM331" s="1"/>
      <c r="BN331" s="1"/>
      <c r="BO331" s="1"/>
      <c r="BP331" s="1"/>
      <c r="BQ331" s="1"/>
      <c r="BR331" s="1"/>
      <c r="BS331" s="1"/>
      <c r="BT331" s="1"/>
      <c r="BU331" s="1"/>
    </row>
    <row r="332" spans="1:73"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220"/>
      <c r="AY332" s="1"/>
      <c r="AZ332" s="1"/>
      <c r="BA332" s="1"/>
      <c r="BB332" s="1"/>
      <c r="BC332" s="1"/>
      <c r="BD332" s="1"/>
      <c r="BE332" s="1"/>
      <c r="BF332" s="1"/>
      <c r="BG332" s="1"/>
      <c r="BH332" s="1"/>
      <c r="BI332" s="1"/>
      <c r="BJ332" s="1"/>
      <c r="BK332" s="1"/>
      <c r="BL332" s="1"/>
      <c r="BM332" s="1"/>
      <c r="BN332" s="1"/>
      <c r="BO332" s="1"/>
      <c r="BP332" s="1"/>
      <c r="BQ332" s="1"/>
      <c r="BR332" s="1"/>
      <c r="BS332" s="1"/>
      <c r="BT332" s="1"/>
      <c r="BU332" s="1"/>
    </row>
    <row r="333" spans="1:73"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220"/>
      <c r="AY333" s="1"/>
      <c r="AZ333" s="1"/>
      <c r="BA333" s="1"/>
      <c r="BB333" s="1"/>
      <c r="BC333" s="1"/>
      <c r="BD333" s="1"/>
      <c r="BE333" s="1"/>
      <c r="BF333" s="1"/>
      <c r="BG333" s="1"/>
      <c r="BH333" s="1"/>
      <c r="BI333" s="1"/>
      <c r="BJ333" s="1"/>
      <c r="BK333" s="1"/>
      <c r="BL333" s="1"/>
      <c r="BM333" s="1"/>
      <c r="BN333" s="1"/>
      <c r="BO333" s="1"/>
      <c r="BP333" s="1"/>
      <c r="BQ333" s="1"/>
      <c r="BR333" s="1"/>
      <c r="BS333" s="1"/>
      <c r="BT333" s="1"/>
      <c r="BU333" s="1"/>
    </row>
    <row r="334" spans="1:73"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220"/>
      <c r="AY334" s="1"/>
      <c r="AZ334" s="1"/>
      <c r="BA334" s="1"/>
      <c r="BB334" s="1"/>
      <c r="BC334" s="1"/>
      <c r="BD334" s="1"/>
      <c r="BE334" s="1"/>
      <c r="BF334" s="1"/>
      <c r="BG334" s="1"/>
      <c r="BH334" s="1"/>
      <c r="BI334" s="1"/>
      <c r="BJ334" s="1"/>
      <c r="BK334" s="1"/>
      <c r="BL334" s="1"/>
      <c r="BM334" s="1"/>
      <c r="BN334" s="1"/>
      <c r="BO334" s="1"/>
      <c r="BP334" s="1"/>
      <c r="BQ334" s="1"/>
      <c r="BR334" s="1"/>
      <c r="BS334" s="1"/>
      <c r="BT334" s="1"/>
      <c r="BU334" s="1"/>
    </row>
    <row r="335" spans="1:73"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220"/>
      <c r="AY335" s="1"/>
      <c r="AZ335" s="1"/>
      <c r="BA335" s="1"/>
      <c r="BB335" s="1"/>
      <c r="BC335" s="1"/>
      <c r="BD335" s="1"/>
      <c r="BE335" s="1"/>
      <c r="BF335" s="1"/>
      <c r="BG335" s="1"/>
      <c r="BH335" s="1"/>
      <c r="BI335" s="1"/>
      <c r="BJ335" s="1"/>
      <c r="BK335" s="1"/>
      <c r="BL335" s="1"/>
      <c r="BM335" s="1"/>
      <c r="BN335" s="1"/>
      <c r="BO335" s="1"/>
      <c r="BP335" s="1"/>
      <c r="BQ335" s="1"/>
      <c r="BR335" s="1"/>
      <c r="BS335" s="1"/>
      <c r="BT335" s="1"/>
      <c r="BU335" s="1"/>
    </row>
    <row r="336" spans="1:73"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220"/>
      <c r="AY336" s="1"/>
      <c r="AZ336" s="1"/>
      <c r="BA336" s="1"/>
      <c r="BB336" s="1"/>
      <c r="BC336" s="1"/>
      <c r="BD336" s="1"/>
      <c r="BE336" s="1"/>
      <c r="BF336" s="1"/>
      <c r="BG336" s="1"/>
      <c r="BH336" s="1"/>
      <c r="BI336" s="1"/>
      <c r="BJ336" s="1"/>
      <c r="BK336" s="1"/>
      <c r="BL336" s="1"/>
      <c r="BM336" s="1"/>
      <c r="BN336" s="1"/>
      <c r="BO336" s="1"/>
      <c r="BP336" s="1"/>
      <c r="BQ336" s="1"/>
      <c r="BR336" s="1"/>
      <c r="BS336" s="1"/>
      <c r="BT336" s="1"/>
      <c r="BU336" s="1"/>
    </row>
    <row r="337" spans="1:73"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220"/>
      <c r="AY337" s="1"/>
      <c r="AZ337" s="1"/>
      <c r="BA337" s="1"/>
      <c r="BB337" s="1"/>
      <c r="BC337" s="1"/>
      <c r="BD337" s="1"/>
      <c r="BE337" s="1"/>
      <c r="BF337" s="1"/>
      <c r="BG337" s="1"/>
      <c r="BH337" s="1"/>
      <c r="BI337" s="1"/>
      <c r="BJ337" s="1"/>
      <c r="BK337" s="1"/>
      <c r="BL337" s="1"/>
      <c r="BM337" s="1"/>
      <c r="BN337" s="1"/>
      <c r="BO337" s="1"/>
      <c r="BP337" s="1"/>
      <c r="BQ337" s="1"/>
      <c r="BR337" s="1"/>
      <c r="BS337" s="1"/>
      <c r="BT337" s="1"/>
      <c r="BU337" s="1"/>
    </row>
    <row r="338" spans="1:73"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220"/>
      <c r="AY338" s="1"/>
      <c r="AZ338" s="1"/>
      <c r="BA338" s="1"/>
      <c r="BB338" s="1"/>
      <c r="BC338" s="1"/>
      <c r="BD338" s="1"/>
      <c r="BE338" s="1"/>
      <c r="BF338" s="1"/>
      <c r="BG338" s="1"/>
      <c r="BH338" s="1"/>
      <c r="BI338" s="1"/>
      <c r="BJ338" s="1"/>
      <c r="BK338" s="1"/>
      <c r="BL338" s="1"/>
      <c r="BM338" s="1"/>
      <c r="BN338" s="1"/>
      <c r="BO338" s="1"/>
      <c r="BP338" s="1"/>
      <c r="BQ338" s="1"/>
      <c r="BR338" s="1"/>
      <c r="BS338" s="1"/>
      <c r="BT338" s="1"/>
      <c r="BU338" s="1"/>
    </row>
    <row r="339" spans="1:73"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220"/>
      <c r="AY339" s="1"/>
      <c r="AZ339" s="1"/>
      <c r="BA339" s="1"/>
      <c r="BB339" s="1"/>
      <c r="BC339" s="1"/>
      <c r="BD339" s="1"/>
      <c r="BE339" s="1"/>
      <c r="BF339" s="1"/>
      <c r="BG339" s="1"/>
      <c r="BH339" s="1"/>
      <c r="BI339" s="1"/>
      <c r="BJ339" s="1"/>
      <c r="BK339" s="1"/>
      <c r="BL339" s="1"/>
      <c r="BM339" s="1"/>
      <c r="BN339" s="1"/>
      <c r="BO339" s="1"/>
      <c r="BP339" s="1"/>
      <c r="BQ339" s="1"/>
      <c r="BR339" s="1"/>
      <c r="BS339" s="1"/>
      <c r="BT339" s="1"/>
      <c r="BU339" s="1"/>
    </row>
    <row r="340" spans="1:73"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220"/>
      <c r="AY340" s="1"/>
      <c r="AZ340" s="1"/>
      <c r="BA340" s="1"/>
      <c r="BB340" s="1"/>
      <c r="BC340" s="1"/>
      <c r="BD340" s="1"/>
      <c r="BE340" s="1"/>
      <c r="BF340" s="1"/>
      <c r="BG340" s="1"/>
      <c r="BH340" s="1"/>
      <c r="BI340" s="1"/>
      <c r="BJ340" s="1"/>
      <c r="BK340" s="1"/>
      <c r="BL340" s="1"/>
      <c r="BM340" s="1"/>
      <c r="BN340" s="1"/>
      <c r="BO340" s="1"/>
      <c r="BP340" s="1"/>
      <c r="BQ340" s="1"/>
      <c r="BR340" s="1"/>
      <c r="BS340" s="1"/>
      <c r="BT340" s="1"/>
      <c r="BU340" s="1"/>
    </row>
    <row r="341" spans="1:73"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220"/>
      <c r="AY341" s="1"/>
      <c r="AZ341" s="1"/>
      <c r="BA341" s="1"/>
      <c r="BB341" s="1"/>
      <c r="BC341" s="1"/>
      <c r="BD341" s="1"/>
      <c r="BE341" s="1"/>
      <c r="BF341" s="1"/>
      <c r="BG341" s="1"/>
      <c r="BH341" s="1"/>
      <c r="BI341" s="1"/>
      <c r="BJ341" s="1"/>
      <c r="BK341" s="1"/>
      <c r="BL341" s="1"/>
      <c r="BM341" s="1"/>
      <c r="BN341" s="1"/>
      <c r="BO341" s="1"/>
      <c r="BP341" s="1"/>
      <c r="BQ341" s="1"/>
      <c r="BR341" s="1"/>
      <c r="BS341" s="1"/>
      <c r="BT341" s="1"/>
      <c r="BU341" s="1"/>
    </row>
    <row r="342" spans="1:73"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220"/>
      <c r="AY342" s="1"/>
      <c r="AZ342" s="1"/>
      <c r="BA342" s="1"/>
      <c r="BB342" s="1"/>
      <c r="BC342" s="1"/>
      <c r="BD342" s="1"/>
      <c r="BE342" s="1"/>
      <c r="BF342" s="1"/>
      <c r="BG342" s="1"/>
      <c r="BH342" s="1"/>
      <c r="BI342" s="1"/>
      <c r="BJ342" s="1"/>
      <c r="BK342" s="1"/>
      <c r="BL342" s="1"/>
      <c r="BM342" s="1"/>
      <c r="BN342" s="1"/>
      <c r="BO342" s="1"/>
      <c r="BP342" s="1"/>
      <c r="BQ342" s="1"/>
      <c r="BR342" s="1"/>
      <c r="BS342" s="1"/>
      <c r="BT342" s="1"/>
      <c r="BU342" s="1"/>
    </row>
    <row r="343" spans="1:73"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220"/>
      <c r="AY343" s="1"/>
      <c r="AZ343" s="1"/>
      <c r="BA343" s="1"/>
      <c r="BB343" s="1"/>
      <c r="BC343" s="1"/>
      <c r="BD343" s="1"/>
      <c r="BE343" s="1"/>
      <c r="BF343" s="1"/>
      <c r="BG343" s="1"/>
      <c r="BH343" s="1"/>
      <c r="BI343" s="1"/>
      <c r="BJ343" s="1"/>
      <c r="BK343" s="1"/>
      <c r="BL343" s="1"/>
      <c r="BM343" s="1"/>
      <c r="BN343" s="1"/>
      <c r="BO343" s="1"/>
      <c r="BP343" s="1"/>
      <c r="BQ343" s="1"/>
      <c r="BR343" s="1"/>
      <c r="BS343" s="1"/>
      <c r="BT343" s="1"/>
      <c r="BU343" s="1"/>
    </row>
    <row r="344" spans="1:73"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220"/>
      <c r="AY344" s="1"/>
      <c r="AZ344" s="1"/>
      <c r="BA344" s="1"/>
      <c r="BB344" s="1"/>
      <c r="BC344" s="1"/>
      <c r="BD344" s="1"/>
      <c r="BE344" s="1"/>
      <c r="BF344" s="1"/>
      <c r="BG344" s="1"/>
      <c r="BH344" s="1"/>
      <c r="BI344" s="1"/>
      <c r="BJ344" s="1"/>
      <c r="BK344" s="1"/>
      <c r="BL344" s="1"/>
      <c r="BM344" s="1"/>
      <c r="BN344" s="1"/>
      <c r="BO344" s="1"/>
      <c r="BP344" s="1"/>
      <c r="BQ344" s="1"/>
      <c r="BR344" s="1"/>
      <c r="BS344" s="1"/>
      <c r="BT344" s="1"/>
      <c r="BU344" s="1"/>
    </row>
    <row r="345" spans="1:73"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220"/>
      <c r="AY345" s="1"/>
      <c r="AZ345" s="1"/>
      <c r="BA345" s="1"/>
      <c r="BB345" s="1"/>
      <c r="BC345" s="1"/>
      <c r="BD345" s="1"/>
      <c r="BE345" s="1"/>
      <c r="BF345" s="1"/>
      <c r="BG345" s="1"/>
      <c r="BH345" s="1"/>
      <c r="BI345" s="1"/>
      <c r="BJ345" s="1"/>
      <c r="BK345" s="1"/>
      <c r="BL345" s="1"/>
      <c r="BM345" s="1"/>
      <c r="BN345" s="1"/>
      <c r="BO345" s="1"/>
      <c r="BP345" s="1"/>
      <c r="BQ345" s="1"/>
      <c r="BR345" s="1"/>
      <c r="BS345" s="1"/>
      <c r="BT345" s="1"/>
      <c r="BU345" s="1"/>
    </row>
    <row r="346" spans="1:73"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220"/>
      <c r="AY346" s="1"/>
      <c r="AZ346" s="1"/>
      <c r="BA346" s="1"/>
      <c r="BB346" s="1"/>
      <c r="BC346" s="1"/>
      <c r="BD346" s="1"/>
      <c r="BE346" s="1"/>
      <c r="BF346" s="1"/>
      <c r="BG346" s="1"/>
      <c r="BH346" s="1"/>
      <c r="BI346" s="1"/>
      <c r="BJ346" s="1"/>
      <c r="BK346" s="1"/>
      <c r="BL346" s="1"/>
      <c r="BM346" s="1"/>
      <c r="BN346" s="1"/>
      <c r="BO346" s="1"/>
      <c r="BP346" s="1"/>
      <c r="BQ346" s="1"/>
      <c r="BR346" s="1"/>
      <c r="BS346" s="1"/>
      <c r="BT346" s="1"/>
      <c r="BU346" s="1"/>
    </row>
    <row r="347" spans="1:73"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220"/>
      <c r="AY347" s="1"/>
      <c r="AZ347" s="1"/>
      <c r="BA347" s="1"/>
      <c r="BB347" s="1"/>
      <c r="BC347" s="1"/>
      <c r="BD347" s="1"/>
      <c r="BE347" s="1"/>
      <c r="BF347" s="1"/>
      <c r="BG347" s="1"/>
      <c r="BH347" s="1"/>
      <c r="BI347" s="1"/>
      <c r="BJ347" s="1"/>
      <c r="BK347" s="1"/>
      <c r="BL347" s="1"/>
      <c r="BM347" s="1"/>
      <c r="BN347" s="1"/>
      <c r="BO347" s="1"/>
      <c r="BP347" s="1"/>
      <c r="BQ347" s="1"/>
      <c r="BR347" s="1"/>
      <c r="BS347" s="1"/>
      <c r="BT347" s="1"/>
      <c r="BU347" s="1"/>
    </row>
    <row r="348" spans="1:73"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220"/>
      <c r="AY348" s="1"/>
      <c r="AZ348" s="1"/>
      <c r="BA348" s="1"/>
      <c r="BB348" s="1"/>
      <c r="BC348" s="1"/>
      <c r="BD348" s="1"/>
      <c r="BE348" s="1"/>
      <c r="BF348" s="1"/>
      <c r="BG348" s="1"/>
      <c r="BH348" s="1"/>
      <c r="BI348" s="1"/>
      <c r="BJ348" s="1"/>
      <c r="BK348" s="1"/>
      <c r="BL348" s="1"/>
      <c r="BM348" s="1"/>
      <c r="BN348" s="1"/>
      <c r="BO348" s="1"/>
      <c r="BP348" s="1"/>
      <c r="BQ348" s="1"/>
      <c r="BR348" s="1"/>
      <c r="BS348" s="1"/>
      <c r="BT348" s="1"/>
      <c r="BU348" s="1"/>
    </row>
    <row r="349" spans="1:73"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220"/>
      <c r="AY349" s="1"/>
      <c r="AZ349" s="1"/>
      <c r="BA349" s="1"/>
      <c r="BB349" s="1"/>
      <c r="BC349" s="1"/>
      <c r="BD349" s="1"/>
      <c r="BE349" s="1"/>
      <c r="BF349" s="1"/>
      <c r="BG349" s="1"/>
      <c r="BH349" s="1"/>
      <c r="BI349" s="1"/>
      <c r="BJ349" s="1"/>
      <c r="BK349" s="1"/>
      <c r="BL349" s="1"/>
      <c r="BM349" s="1"/>
      <c r="BN349" s="1"/>
      <c r="BO349" s="1"/>
      <c r="BP349" s="1"/>
      <c r="BQ349" s="1"/>
      <c r="BR349" s="1"/>
      <c r="BS349" s="1"/>
      <c r="BT349" s="1"/>
      <c r="BU349" s="1"/>
    </row>
    <row r="350" spans="1:73"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220"/>
      <c r="AY350" s="1"/>
      <c r="AZ350" s="1"/>
      <c r="BA350" s="1"/>
      <c r="BB350" s="1"/>
      <c r="BC350" s="1"/>
      <c r="BD350" s="1"/>
      <c r="BE350" s="1"/>
      <c r="BF350" s="1"/>
      <c r="BG350" s="1"/>
      <c r="BH350" s="1"/>
      <c r="BI350" s="1"/>
      <c r="BJ350" s="1"/>
      <c r="BK350" s="1"/>
      <c r="BL350" s="1"/>
      <c r="BM350" s="1"/>
      <c r="BN350" s="1"/>
      <c r="BO350" s="1"/>
      <c r="BP350" s="1"/>
      <c r="BQ350" s="1"/>
      <c r="BR350" s="1"/>
      <c r="BS350" s="1"/>
      <c r="BT350" s="1"/>
      <c r="BU350" s="1"/>
    </row>
    <row r="351" spans="1:73"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220"/>
      <c r="AY351" s="1"/>
      <c r="AZ351" s="1"/>
      <c r="BA351" s="1"/>
      <c r="BB351" s="1"/>
      <c r="BC351" s="1"/>
      <c r="BD351" s="1"/>
      <c r="BE351" s="1"/>
      <c r="BF351" s="1"/>
      <c r="BG351" s="1"/>
      <c r="BH351" s="1"/>
      <c r="BI351" s="1"/>
      <c r="BJ351" s="1"/>
      <c r="BK351" s="1"/>
      <c r="BL351" s="1"/>
      <c r="BM351" s="1"/>
      <c r="BN351" s="1"/>
      <c r="BO351" s="1"/>
      <c r="BP351" s="1"/>
      <c r="BQ351" s="1"/>
      <c r="BR351" s="1"/>
      <c r="BS351" s="1"/>
      <c r="BT351" s="1"/>
      <c r="BU351" s="1"/>
    </row>
    <row r="352" spans="1:73"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220"/>
      <c r="AY352" s="1"/>
      <c r="AZ352" s="1"/>
      <c r="BA352" s="1"/>
      <c r="BB352" s="1"/>
      <c r="BC352" s="1"/>
      <c r="BD352" s="1"/>
      <c r="BE352" s="1"/>
      <c r="BF352" s="1"/>
      <c r="BG352" s="1"/>
      <c r="BH352" s="1"/>
      <c r="BI352" s="1"/>
      <c r="BJ352" s="1"/>
      <c r="BK352" s="1"/>
      <c r="BL352" s="1"/>
      <c r="BM352" s="1"/>
      <c r="BN352" s="1"/>
      <c r="BO352" s="1"/>
      <c r="BP352" s="1"/>
      <c r="BQ352" s="1"/>
      <c r="BR352" s="1"/>
      <c r="BS352" s="1"/>
      <c r="BT352" s="1"/>
      <c r="BU352" s="1"/>
    </row>
    <row r="353" spans="1:73"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220"/>
      <c r="AY353" s="1"/>
      <c r="AZ353" s="1"/>
      <c r="BA353" s="1"/>
      <c r="BB353" s="1"/>
      <c r="BC353" s="1"/>
      <c r="BD353" s="1"/>
      <c r="BE353" s="1"/>
      <c r="BF353" s="1"/>
      <c r="BG353" s="1"/>
      <c r="BH353" s="1"/>
      <c r="BI353" s="1"/>
      <c r="BJ353" s="1"/>
      <c r="BK353" s="1"/>
      <c r="BL353" s="1"/>
      <c r="BM353" s="1"/>
      <c r="BN353" s="1"/>
      <c r="BO353" s="1"/>
      <c r="BP353" s="1"/>
      <c r="BQ353" s="1"/>
      <c r="BR353" s="1"/>
      <c r="BS353" s="1"/>
      <c r="BT353" s="1"/>
      <c r="BU353" s="1"/>
    </row>
    <row r="354" spans="1:73"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220"/>
      <c r="AY354" s="1"/>
      <c r="AZ354" s="1"/>
      <c r="BA354" s="1"/>
      <c r="BB354" s="1"/>
      <c r="BC354" s="1"/>
      <c r="BD354" s="1"/>
      <c r="BE354" s="1"/>
      <c r="BF354" s="1"/>
      <c r="BG354" s="1"/>
      <c r="BH354" s="1"/>
      <c r="BI354" s="1"/>
      <c r="BJ354" s="1"/>
      <c r="BK354" s="1"/>
      <c r="BL354" s="1"/>
      <c r="BM354" s="1"/>
      <c r="BN354" s="1"/>
      <c r="BO354" s="1"/>
      <c r="BP354" s="1"/>
      <c r="BQ354" s="1"/>
      <c r="BR354" s="1"/>
      <c r="BS354" s="1"/>
      <c r="BT354" s="1"/>
      <c r="BU354" s="1"/>
    </row>
    <row r="355" spans="1:73"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220"/>
      <c r="AY355" s="1"/>
      <c r="AZ355" s="1"/>
      <c r="BA355" s="1"/>
      <c r="BB355" s="1"/>
      <c r="BC355" s="1"/>
      <c r="BD355" s="1"/>
      <c r="BE355" s="1"/>
      <c r="BF355" s="1"/>
      <c r="BG355" s="1"/>
      <c r="BH355" s="1"/>
      <c r="BI355" s="1"/>
      <c r="BJ355" s="1"/>
      <c r="BK355" s="1"/>
      <c r="BL355" s="1"/>
      <c r="BM355" s="1"/>
      <c r="BN355" s="1"/>
      <c r="BO355" s="1"/>
      <c r="BP355" s="1"/>
      <c r="BQ355" s="1"/>
      <c r="BR355" s="1"/>
      <c r="BS355" s="1"/>
      <c r="BT355" s="1"/>
      <c r="BU355" s="1"/>
    </row>
    <row r="356" spans="1:73"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220"/>
      <c r="AY356" s="1"/>
      <c r="AZ356" s="1"/>
      <c r="BA356" s="1"/>
      <c r="BB356" s="1"/>
      <c r="BC356" s="1"/>
      <c r="BD356" s="1"/>
      <c r="BE356" s="1"/>
      <c r="BF356" s="1"/>
      <c r="BG356" s="1"/>
      <c r="BH356" s="1"/>
      <c r="BI356" s="1"/>
      <c r="BJ356" s="1"/>
      <c r="BK356" s="1"/>
      <c r="BL356" s="1"/>
      <c r="BM356" s="1"/>
      <c r="BN356" s="1"/>
      <c r="BO356" s="1"/>
      <c r="BP356" s="1"/>
      <c r="BQ356" s="1"/>
      <c r="BR356" s="1"/>
      <c r="BS356" s="1"/>
      <c r="BT356" s="1"/>
      <c r="BU356" s="1"/>
    </row>
    <row r="357" spans="1:73"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220"/>
      <c r="AY357" s="1"/>
      <c r="AZ357" s="1"/>
      <c r="BA357" s="1"/>
      <c r="BB357" s="1"/>
      <c r="BC357" s="1"/>
      <c r="BD357" s="1"/>
      <c r="BE357" s="1"/>
      <c r="BF357" s="1"/>
      <c r="BG357" s="1"/>
      <c r="BH357" s="1"/>
      <c r="BI357" s="1"/>
      <c r="BJ357" s="1"/>
      <c r="BK357" s="1"/>
      <c r="BL357" s="1"/>
      <c r="BM357" s="1"/>
      <c r="BN357" s="1"/>
      <c r="BO357" s="1"/>
      <c r="BP357" s="1"/>
      <c r="BQ357" s="1"/>
      <c r="BR357" s="1"/>
      <c r="BS357" s="1"/>
      <c r="BT357" s="1"/>
      <c r="BU357" s="1"/>
    </row>
    <row r="358" spans="1:73"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220"/>
      <c r="AY358" s="1"/>
      <c r="AZ358" s="1"/>
      <c r="BA358" s="1"/>
      <c r="BB358" s="1"/>
      <c r="BC358" s="1"/>
      <c r="BD358" s="1"/>
      <c r="BE358" s="1"/>
      <c r="BF358" s="1"/>
      <c r="BG358" s="1"/>
      <c r="BH358" s="1"/>
      <c r="BI358" s="1"/>
      <c r="BJ358" s="1"/>
      <c r="BK358" s="1"/>
      <c r="BL358" s="1"/>
      <c r="BM358" s="1"/>
      <c r="BN358" s="1"/>
      <c r="BO358" s="1"/>
      <c r="BP358" s="1"/>
      <c r="BQ358" s="1"/>
      <c r="BR358" s="1"/>
      <c r="BS358" s="1"/>
      <c r="BT358" s="1"/>
      <c r="BU358" s="1"/>
    </row>
    <row r="359" spans="1:73"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220"/>
      <c r="AY359" s="1"/>
      <c r="AZ359" s="1"/>
      <c r="BA359" s="1"/>
      <c r="BB359" s="1"/>
      <c r="BC359" s="1"/>
      <c r="BD359" s="1"/>
      <c r="BE359" s="1"/>
      <c r="BF359" s="1"/>
      <c r="BG359" s="1"/>
      <c r="BH359" s="1"/>
      <c r="BI359" s="1"/>
      <c r="BJ359" s="1"/>
      <c r="BK359" s="1"/>
      <c r="BL359" s="1"/>
      <c r="BM359" s="1"/>
      <c r="BN359" s="1"/>
      <c r="BO359" s="1"/>
      <c r="BP359" s="1"/>
      <c r="BQ359" s="1"/>
      <c r="BR359" s="1"/>
      <c r="BS359" s="1"/>
      <c r="BT359" s="1"/>
      <c r="BU359" s="1"/>
    </row>
    <row r="360" spans="1:73"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220"/>
      <c r="AY360" s="1"/>
      <c r="AZ360" s="1"/>
      <c r="BA360" s="1"/>
      <c r="BB360" s="1"/>
      <c r="BC360" s="1"/>
      <c r="BD360" s="1"/>
      <c r="BE360" s="1"/>
      <c r="BF360" s="1"/>
      <c r="BG360" s="1"/>
      <c r="BH360" s="1"/>
      <c r="BI360" s="1"/>
      <c r="BJ360" s="1"/>
      <c r="BK360" s="1"/>
      <c r="BL360" s="1"/>
      <c r="BM360" s="1"/>
      <c r="BN360" s="1"/>
      <c r="BO360" s="1"/>
      <c r="BP360" s="1"/>
      <c r="BQ360" s="1"/>
      <c r="BR360" s="1"/>
      <c r="BS360" s="1"/>
      <c r="BT360" s="1"/>
      <c r="BU360" s="1"/>
    </row>
    <row r="361" spans="1:73"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220"/>
      <c r="AY361" s="1"/>
      <c r="AZ361" s="1"/>
      <c r="BA361" s="1"/>
      <c r="BB361" s="1"/>
      <c r="BC361" s="1"/>
      <c r="BD361" s="1"/>
      <c r="BE361" s="1"/>
      <c r="BF361" s="1"/>
      <c r="BG361" s="1"/>
      <c r="BH361" s="1"/>
      <c r="BI361" s="1"/>
      <c r="BJ361" s="1"/>
      <c r="BK361" s="1"/>
      <c r="BL361" s="1"/>
      <c r="BM361" s="1"/>
      <c r="BN361" s="1"/>
      <c r="BO361" s="1"/>
      <c r="BP361" s="1"/>
      <c r="BQ361" s="1"/>
      <c r="BR361" s="1"/>
      <c r="BS361" s="1"/>
      <c r="BT361" s="1"/>
      <c r="BU361" s="1"/>
    </row>
    <row r="362" spans="1:73"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220"/>
      <c r="AY362" s="1"/>
      <c r="AZ362" s="1"/>
      <c r="BA362" s="1"/>
      <c r="BB362" s="1"/>
      <c r="BC362" s="1"/>
      <c r="BD362" s="1"/>
      <c r="BE362" s="1"/>
      <c r="BF362" s="1"/>
      <c r="BG362" s="1"/>
      <c r="BH362" s="1"/>
      <c r="BI362" s="1"/>
      <c r="BJ362" s="1"/>
      <c r="BK362" s="1"/>
      <c r="BL362" s="1"/>
      <c r="BM362" s="1"/>
      <c r="BN362" s="1"/>
      <c r="BO362" s="1"/>
      <c r="BP362" s="1"/>
      <c r="BQ362" s="1"/>
      <c r="BR362" s="1"/>
      <c r="BS362" s="1"/>
      <c r="BT362" s="1"/>
      <c r="BU362" s="1"/>
    </row>
    <row r="363" spans="1:73"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220"/>
      <c r="AY363" s="1"/>
      <c r="AZ363" s="1"/>
      <c r="BA363" s="1"/>
      <c r="BB363" s="1"/>
      <c r="BC363" s="1"/>
      <c r="BD363" s="1"/>
      <c r="BE363" s="1"/>
      <c r="BF363" s="1"/>
      <c r="BG363" s="1"/>
      <c r="BH363" s="1"/>
      <c r="BI363" s="1"/>
      <c r="BJ363" s="1"/>
      <c r="BK363" s="1"/>
      <c r="BL363" s="1"/>
      <c r="BM363" s="1"/>
      <c r="BN363" s="1"/>
      <c r="BO363" s="1"/>
      <c r="BP363" s="1"/>
      <c r="BQ363" s="1"/>
      <c r="BR363" s="1"/>
      <c r="BS363" s="1"/>
      <c r="BT363" s="1"/>
      <c r="BU363" s="1"/>
    </row>
    <row r="364" spans="1:73"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220"/>
      <c r="AY364" s="1"/>
      <c r="AZ364" s="1"/>
      <c r="BA364" s="1"/>
      <c r="BB364" s="1"/>
      <c r="BC364" s="1"/>
      <c r="BD364" s="1"/>
      <c r="BE364" s="1"/>
      <c r="BF364" s="1"/>
      <c r="BG364" s="1"/>
      <c r="BH364" s="1"/>
      <c r="BI364" s="1"/>
      <c r="BJ364" s="1"/>
      <c r="BK364" s="1"/>
      <c r="BL364" s="1"/>
      <c r="BM364" s="1"/>
      <c r="BN364" s="1"/>
      <c r="BO364" s="1"/>
      <c r="BP364" s="1"/>
      <c r="BQ364" s="1"/>
      <c r="BR364" s="1"/>
      <c r="BS364" s="1"/>
      <c r="BT364" s="1"/>
      <c r="BU364" s="1"/>
    </row>
    <row r="365" spans="1:73"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220"/>
      <c r="AY365" s="1"/>
      <c r="AZ365" s="1"/>
      <c r="BA365" s="1"/>
      <c r="BB365" s="1"/>
      <c r="BC365" s="1"/>
      <c r="BD365" s="1"/>
      <c r="BE365" s="1"/>
      <c r="BF365" s="1"/>
      <c r="BG365" s="1"/>
      <c r="BH365" s="1"/>
      <c r="BI365" s="1"/>
      <c r="BJ365" s="1"/>
      <c r="BK365" s="1"/>
      <c r="BL365" s="1"/>
      <c r="BM365" s="1"/>
      <c r="BN365" s="1"/>
      <c r="BO365" s="1"/>
      <c r="BP365" s="1"/>
      <c r="BQ365" s="1"/>
      <c r="BR365" s="1"/>
      <c r="BS365" s="1"/>
      <c r="BT365" s="1"/>
      <c r="BU365" s="1"/>
    </row>
    <row r="366" spans="1:73"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220"/>
      <c r="AY366" s="1"/>
      <c r="AZ366" s="1"/>
      <c r="BA366" s="1"/>
      <c r="BB366" s="1"/>
      <c r="BC366" s="1"/>
      <c r="BD366" s="1"/>
      <c r="BE366" s="1"/>
      <c r="BF366" s="1"/>
      <c r="BG366" s="1"/>
      <c r="BH366" s="1"/>
      <c r="BI366" s="1"/>
      <c r="BJ366" s="1"/>
      <c r="BK366" s="1"/>
      <c r="BL366" s="1"/>
      <c r="BM366" s="1"/>
      <c r="BN366" s="1"/>
      <c r="BO366" s="1"/>
      <c r="BP366" s="1"/>
      <c r="BQ366" s="1"/>
      <c r="BR366" s="1"/>
      <c r="BS366" s="1"/>
      <c r="BT366" s="1"/>
      <c r="BU366" s="1"/>
    </row>
    <row r="367" spans="1:73"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220"/>
      <c r="AY367" s="1"/>
      <c r="AZ367" s="1"/>
      <c r="BA367" s="1"/>
      <c r="BB367" s="1"/>
      <c r="BC367" s="1"/>
      <c r="BD367" s="1"/>
      <c r="BE367" s="1"/>
      <c r="BF367" s="1"/>
      <c r="BG367" s="1"/>
      <c r="BH367" s="1"/>
      <c r="BI367" s="1"/>
      <c r="BJ367" s="1"/>
      <c r="BK367" s="1"/>
      <c r="BL367" s="1"/>
      <c r="BM367" s="1"/>
      <c r="BN367" s="1"/>
      <c r="BO367" s="1"/>
      <c r="BP367" s="1"/>
      <c r="BQ367" s="1"/>
      <c r="BR367" s="1"/>
      <c r="BS367" s="1"/>
      <c r="BT367" s="1"/>
      <c r="BU367" s="1"/>
    </row>
    <row r="368" spans="1:73"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220"/>
      <c r="AY368" s="1"/>
      <c r="AZ368" s="1"/>
      <c r="BA368" s="1"/>
      <c r="BB368" s="1"/>
      <c r="BC368" s="1"/>
      <c r="BD368" s="1"/>
      <c r="BE368" s="1"/>
      <c r="BF368" s="1"/>
      <c r="BG368" s="1"/>
      <c r="BH368" s="1"/>
      <c r="BI368" s="1"/>
      <c r="BJ368" s="1"/>
      <c r="BK368" s="1"/>
      <c r="BL368" s="1"/>
      <c r="BM368" s="1"/>
      <c r="BN368" s="1"/>
      <c r="BO368" s="1"/>
      <c r="BP368" s="1"/>
      <c r="BQ368" s="1"/>
      <c r="BR368" s="1"/>
      <c r="BS368" s="1"/>
      <c r="BT368" s="1"/>
      <c r="BU368" s="1"/>
    </row>
    <row r="369" spans="1:73"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220"/>
      <c r="AY369" s="1"/>
      <c r="AZ369" s="1"/>
      <c r="BA369" s="1"/>
      <c r="BB369" s="1"/>
      <c r="BC369" s="1"/>
      <c r="BD369" s="1"/>
      <c r="BE369" s="1"/>
      <c r="BF369" s="1"/>
      <c r="BG369" s="1"/>
      <c r="BH369" s="1"/>
      <c r="BI369" s="1"/>
      <c r="BJ369" s="1"/>
      <c r="BK369" s="1"/>
      <c r="BL369" s="1"/>
      <c r="BM369" s="1"/>
      <c r="BN369" s="1"/>
      <c r="BO369" s="1"/>
      <c r="BP369" s="1"/>
      <c r="BQ369" s="1"/>
      <c r="BR369" s="1"/>
      <c r="BS369" s="1"/>
      <c r="BT369" s="1"/>
      <c r="BU369" s="1"/>
    </row>
    <row r="370" spans="1:73"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220"/>
      <c r="AY370" s="1"/>
      <c r="AZ370" s="1"/>
      <c r="BA370" s="1"/>
      <c r="BB370" s="1"/>
      <c r="BC370" s="1"/>
      <c r="BD370" s="1"/>
      <c r="BE370" s="1"/>
      <c r="BF370" s="1"/>
      <c r="BG370" s="1"/>
      <c r="BH370" s="1"/>
      <c r="BI370" s="1"/>
      <c r="BJ370" s="1"/>
      <c r="BK370" s="1"/>
      <c r="BL370" s="1"/>
      <c r="BM370" s="1"/>
      <c r="BN370" s="1"/>
      <c r="BO370" s="1"/>
      <c r="BP370" s="1"/>
      <c r="BQ370" s="1"/>
      <c r="BR370" s="1"/>
      <c r="BS370" s="1"/>
      <c r="BT370" s="1"/>
      <c r="BU370" s="1"/>
    </row>
    <row r="371" spans="1:73"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220"/>
      <c r="AY371" s="1"/>
      <c r="AZ371" s="1"/>
      <c r="BA371" s="1"/>
      <c r="BB371" s="1"/>
      <c r="BC371" s="1"/>
      <c r="BD371" s="1"/>
      <c r="BE371" s="1"/>
      <c r="BF371" s="1"/>
      <c r="BG371" s="1"/>
      <c r="BH371" s="1"/>
      <c r="BI371" s="1"/>
      <c r="BJ371" s="1"/>
      <c r="BK371" s="1"/>
      <c r="BL371" s="1"/>
      <c r="BM371" s="1"/>
      <c r="BN371" s="1"/>
      <c r="BO371" s="1"/>
      <c r="BP371" s="1"/>
      <c r="BQ371" s="1"/>
      <c r="BR371" s="1"/>
      <c r="BS371" s="1"/>
      <c r="BT371" s="1"/>
      <c r="BU371" s="1"/>
    </row>
    <row r="372" spans="1:73"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220"/>
      <c r="AY372" s="1"/>
      <c r="AZ372" s="1"/>
      <c r="BA372" s="1"/>
      <c r="BB372" s="1"/>
      <c r="BC372" s="1"/>
      <c r="BD372" s="1"/>
      <c r="BE372" s="1"/>
      <c r="BF372" s="1"/>
      <c r="BG372" s="1"/>
      <c r="BH372" s="1"/>
      <c r="BI372" s="1"/>
      <c r="BJ372" s="1"/>
      <c r="BK372" s="1"/>
      <c r="BL372" s="1"/>
      <c r="BM372" s="1"/>
      <c r="BN372" s="1"/>
      <c r="BO372" s="1"/>
      <c r="BP372" s="1"/>
      <c r="BQ372" s="1"/>
      <c r="BR372" s="1"/>
      <c r="BS372" s="1"/>
      <c r="BT372" s="1"/>
      <c r="BU372" s="1"/>
    </row>
    <row r="373" spans="1:73"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220"/>
      <c r="AY373" s="1"/>
      <c r="AZ373" s="1"/>
      <c r="BA373" s="1"/>
      <c r="BB373" s="1"/>
      <c r="BC373" s="1"/>
      <c r="BD373" s="1"/>
      <c r="BE373" s="1"/>
      <c r="BF373" s="1"/>
      <c r="BG373" s="1"/>
      <c r="BH373" s="1"/>
      <c r="BI373" s="1"/>
      <c r="BJ373" s="1"/>
      <c r="BK373" s="1"/>
      <c r="BL373" s="1"/>
      <c r="BM373" s="1"/>
      <c r="BN373" s="1"/>
      <c r="BO373" s="1"/>
      <c r="BP373" s="1"/>
      <c r="BQ373" s="1"/>
      <c r="BR373" s="1"/>
      <c r="BS373" s="1"/>
      <c r="BT373" s="1"/>
      <c r="BU373" s="1"/>
    </row>
    <row r="374" spans="1:73"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220"/>
      <c r="AY374" s="1"/>
      <c r="AZ374" s="1"/>
      <c r="BA374" s="1"/>
      <c r="BB374" s="1"/>
      <c r="BC374" s="1"/>
      <c r="BD374" s="1"/>
      <c r="BE374" s="1"/>
      <c r="BF374" s="1"/>
      <c r="BG374" s="1"/>
      <c r="BH374" s="1"/>
      <c r="BI374" s="1"/>
      <c r="BJ374" s="1"/>
      <c r="BK374" s="1"/>
      <c r="BL374" s="1"/>
      <c r="BM374" s="1"/>
      <c r="BN374" s="1"/>
      <c r="BO374" s="1"/>
      <c r="BP374" s="1"/>
      <c r="BQ374" s="1"/>
      <c r="BR374" s="1"/>
      <c r="BS374" s="1"/>
      <c r="BT374" s="1"/>
      <c r="BU374" s="1"/>
    </row>
    <row r="375" spans="1:73"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220"/>
      <c r="AY375" s="1"/>
      <c r="AZ375" s="1"/>
      <c r="BA375" s="1"/>
      <c r="BB375" s="1"/>
      <c r="BC375" s="1"/>
      <c r="BD375" s="1"/>
      <c r="BE375" s="1"/>
      <c r="BF375" s="1"/>
      <c r="BG375" s="1"/>
      <c r="BH375" s="1"/>
      <c r="BI375" s="1"/>
      <c r="BJ375" s="1"/>
      <c r="BK375" s="1"/>
      <c r="BL375" s="1"/>
      <c r="BM375" s="1"/>
      <c r="BN375" s="1"/>
      <c r="BO375" s="1"/>
      <c r="BP375" s="1"/>
      <c r="BQ375" s="1"/>
      <c r="BR375" s="1"/>
      <c r="BS375" s="1"/>
      <c r="BT375" s="1"/>
      <c r="BU375" s="1"/>
    </row>
    <row r="376" spans="1:73"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220"/>
      <c r="AY376" s="1"/>
      <c r="AZ376" s="1"/>
      <c r="BA376" s="1"/>
      <c r="BB376" s="1"/>
      <c r="BC376" s="1"/>
      <c r="BD376" s="1"/>
      <c r="BE376" s="1"/>
      <c r="BF376" s="1"/>
      <c r="BG376" s="1"/>
      <c r="BH376" s="1"/>
      <c r="BI376" s="1"/>
      <c r="BJ376" s="1"/>
      <c r="BK376" s="1"/>
      <c r="BL376" s="1"/>
      <c r="BM376" s="1"/>
      <c r="BN376" s="1"/>
      <c r="BO376" s="1"/>
      <c r="BP376" s="1"/>
      <c r="BQ376" s="1"/>
      <c r="BR376" s="1"/>
      <c r="BS376" s="1"/>
      <c r="BT376" s="1"/>
      <c r="BU376" s="1"/>
    </row>
    <row r="377" spans="1:73"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220"/>
      <c r="AY377" s="1"/>
      <c r="AZ377" s="1"/>
      <c r="BA377" s="1"/>
      <c r="BB377" s="1"/>
      <c r="BC377" s="1"/>
      <c r="BD377" s="1"/>
      <c r="BE377" s="1"/>
      <c r="BF377" s="1"/>
      <c r="BG377" s="1"/>
      <c r="BH377" s="1"/>
      <c r="BI377" s="1"/>
      <c r="BJ377" s="1"/>
      <c r="BK377" s="1"/>
      <c r="BL377" s="1"/>
      <c r="BM377" s="1"/>
      <c r="BN377" s="1"/>
      <c r="BO377" s="1"/>
      <c r="BP377" s="1"/>
      <c r="BQ377" s="1"/>
      <c r="BR377" s="1"/>
      <c r="BS377" s="1"/>
      <c r="BT377" s="1"/>
      <c r="BU377" s="1"/>
    </row>
    <row r="378" spans="1:73"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220"/>
      <c r="AY378" s="1"/>
      <c r="AZ378" s="1"/>
      <c r="BA378" s="1"/>
      <c r="BB378" s="1"/>
      <c r="BC378" s="1"/>
      <c r="BD378" s="1"/>
      <c r="BE378" s="1"/>
      <c r="BF378" s="1"/>
      <c r="BG378" s="1"/>
      <c r="BH378" s="1"/>
      <c r="BI378" s="1"/>
      <c r="BJ378" s="1"/>
      <c r="BK378" s="1"/>
      <c r="BL378" s="1"/>
      <c r="BM378" s="1"/>
      <c r="BN378" s="1"/>
      <c r="BO378" s="1"/>
      <c r="BP378" s="1"/>
      <c r="BQ378" s="1"/>
      <c r="BR378" s="1"/>
      <c r="BS378" s="1"/>
      <c r="BT378" s="1"/>
      <c r="BU378" s="1"/>
    </row>
    <row r="379" spans="1:73"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220"/>
      <c r="AY379" s="1"/>
      <c r="AZ379" s="1"/>
      <c r="BA379" s="1"/>
      <c r="BB379" s="1"/>
      <c r="BC379" s="1"/>
      <c r="BD379" s="1"/>
      <c r="BE379" s="1"/>
      <c r="BF379" s="1"/>
      <c r="BG379" s="1"/>
      <c r="BH379" s="1"/>
      <c r="BI379" s="1"/>
      <c r="BJ379" s="1"/>
      <c r="BK379" s="1"/>
      <c r="BL379" s="1"/>
      <c r="BM379" s="1"/>
      <c r="BN379" s="1"/>
      <c r="BO379" s="1"/>
      <c r="BP379" s="1"/>
      <c r="BQ379" s="1"/>
      <c r="BR379" s="1"/>
      <c r="BS379" s="1"/>
      <c r="BT379" s="1"/>
      <c r="BU379" s="1"/>
    </row>
    <row r="380" spans="1:73"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220"/>
      <c r="AY380" s="1"/>
      <c r="AZ380" s="1"/>
      <c r="BA380" s="1"/>
      <c r="BB380" s="1"/>
      <c r="BC380" s="1"/>
      <c r="BD380" s="1"/>
      <c r="BE380" s="1"/>
      <c r="BF380" s="1"/>
      <c r="BG380" s="1"/>
      <c r="BH380" s="1"/>
      <c r="BI380" s="1"/>
      <c r="BJ380" s="1"/>
      <c r="BK380" s="1"/>
      <c r="BL380" s="1"/>
      <c r="BM380" s="1"/>
      <c r="BN380" s="1"/>
      <c r="BO380" s="1"/>
      <c r="BP380" s="1"/>
      <c r="BQ380" s="1"/>
      <c r="BR380" s="1"/>
      <c r="BS380" s="1"/>
      <c r="BT380" s="1"/>
      <c r="BU380" s="1"/>
    </row>
    <row r="381" spans="1:73"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220"/>
      <c r="AY381" s="1"/>
      <c r="AZ381" s="1"/>
      <c r="BA381" s="1"/>
      <c r="BB381" s="1"/>
      <c r="BC381" s="1"/>
      <c r="BD381" s="1"/>
      <c r="BE381" s="1"/>
      <c r="BF381" s="1"/>
      <c r="BG381" s="1"/>
      <c r="BH381" s="1"/>
      <c r="BI381" s="1"/>
      <c r="BJ381" s="1"/>
      <c r="BK381" s="1"/>
      <c r="BL381" s="1"/>
      <c r="BM381" s="1"/>
      <c r="BN381" s="1"/>
      <c r="BO381" s="1"/>
      <c r="BP381" s="1"/>
      <c r="BQ381" s="1"/>
      <c r="BR381" s="1"/>
      <c r="BS381" s="1"/>
      <c r="BT381" s="1"/>
      <c r="BU381" s="1"/>
    </row>
    <row r="382" spans="1:73"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220"/>
      <c r="AY382" s="1"/>
      <c r="AZ382" s="1"/>
      <c r="BA382" s="1"/>
      <c r="BB382" s="1"/>
      <c r="BC382" s="1"/>
      <c r="BD382" s="1"/>
      <c r="BE382" s="1"/>
      <c r="BF382" s="1"/>
      <c r="BG382" s="1"/>
      <c r="BH382" s="1"/>
      <c r="BI382" s="1"/>
      <c r="BJ382" s="1"/>
      <c r="BK382" s="1"/>
      <c r="BL382" s="1"/>
      <c r="BM382" s="1"/>
      <c r="BN382" s="1"/>
      <c r="BO382" s="1"/>
      <c r="BP382" s="1"/>
      <c r="BQ382" s="1"/>
      <c r="BR382" s="1"/>
      <c r="BS382" s="1"/>
      <c r="BT382" s="1"/>
      <c r="BU382" s="1"/>
    </row>
    <row r="383" spans="1:73"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220"/>
      <c r="AY383" s="1"/>
      <c r="AZ383" s="1"/>
      <c r="BA383" s="1"/>
      <c r="BB383" s="1"/>
      <c r="BC383" s="1"/>
      <c r="BD383" s="1"/>
      <c r="BE383" s="1"/>
      <c r="BF383" s="1"/>
      <c r="BG383" s="1"/>
      <c r="BH383" s="1"/>
      <c r="BI383" s="1"/>
      <c r="BJ383" s="1"/>
      <c r="BK383" s="1"/>
      <c r="BL383" s="1"/>
      <c r="BM383" s="1"/>
      <c r="BN383" s="1"/>
      <c r="BO383" s="1"/>
      <c r="BP383" s="1"/>
      <c r="BQ383" s="1"/>
      <c r="BR383" s="1"/>
      <c r="BS383" s="1"/>
      <c r="BT383" s="1"/>
      <c r="BU383" s="1"/>
    </row>
    <row r="384" spans="1:73"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220"/>
      <c r="AY384" s="1"/>
      <c r="AZ384" s="1"/>
      <c r="BA384" s="1"/>
      <c r="BB384" s="1"/>
      <c r="BC384" s="1"/>
      <c r="BD384" s="1"/>
      <c r="BE384" s="1"/>
      <c r="BF384" s="1"/>
      <c r="BG384" s="1"/>
      <c r="BH384" s="1"/>
      <c r="BI384" s="1"/>
      <c r="BJ384" s="1"/>
      <c r="BK384" s="1"/>
      <c r="BL384" s="1"/>
      <c r="BM384" s="1"/>
      <c r="BN384" s="1"/>
      <c r="BO384" s="1"/>
      <c r="BP384" s="1"/>
      <c r="BQ384" s="1"/>
      <c r="BR384" s="1"/>
      <c r="BS384" s="1"/>
      <c r="BT384" s="1"/>
      <c r="BU384" s="1"/>
    </row>
    <row r="385" spans="1:73"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220"/>
      <c r="AY385" s="1"/>
      <c r="AZ385" s="1"/>
      <c r="BA385" s="1"/>
      <c r="BB385" s="1"/>
      <c r="BC385" s="1"/>
      <c r="BD385" s="1"/>
      <c r="BE385" s="1"/>
      <c r="BF385" s="1"/>
      <c r="BG385" s="1"/>
      <c r="BH385" s="1"/>
      <c r="BI385" s="1"/>
      <c r="BJ385" s="1"/>
      <c r="BK385" s="1"/>
      <c r="BL385" s="1"/>
      <c r="BM385" s="1"/>
      <c r="BN385" s="1"/>
      <c r="BO385" s="1"/>
      <c r="BP385" s="1"/>
      <c r="BQ385" s="1"/>
      <c r="BR385" s="1"/>
      <c r="BS385" s="1"/>
      <c r="BT385" s="1"/>
      <c r="BU385" s="1"/>
    </row>
    <row r="386" spans="1:73"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220"/>
      <c r="AY386" s="1"/>
      <c r="AZ386" s="1"/>
      <c r="BA386" s="1"/>
      <c r="BB386" s="1"/>
      <c r="BC386" s="1"/>
      <c r="BD386" s="1"/>
      <c r="BE386" s="1"/>
      <c r="BF386" s="1"/>
      <c r="BG386" s="1"/>
      <c r="BH386" s="1"/>
      <c r="BI386" s="1"/>
      <c r="BJ386" s="1"/>
      <c r="BK386" s="1"/>
      <c r="BL386" s="1"/>
      <c r="BM386" s="1"/>
      <c r="BN386" s="1"/>
      <c r="BO386" s="1"/>
      <c r="BP386" s="1"/>
      <c r="BQ386" s="1"/>
      <c r="BR386" s="1"/>
      <c r="BS386" s="1"/>
      <c r="BT386" s="1"/>
      <c r="BU386" s="1"/>
    </row>
    <row r="387" spans="1:73"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220"/>
      <c r="AY387" s="1"/>
      <c r="AZ387" s="1"/>
      <c r="BA387" s="1"/>
      <c r="BB387" s="1"/>
      <c r="BC387" s="1"/>
      <c r="BD387" s="1"/>
      <c r="BE387" s="1"/>
      <c r="BF387" s="1"/>
      <c r="BG387" s="1"/>
      <c r="BH387" s="1"/>
      <c r="BI387" s="1"/>
      <c r="BJ387" s="1"/>
      <c r="BK387" s="1"/>
      <c r="BL387" s="1"/>
      <c r="BM387" s="1"/>
      <c r="BN387" s="1"/>
      <c r="BO387" s="1"/>
      <c r="BP387" s="1"/>
      <c r="BQ387" s="1"/>
      <c r="BR387" s="1"/>
      <c r="BS387" s="1"/>
      <c r="BT387" s="1"/>
      <c r="BU387" s="1"/>
    </row>
    <row r="388" spans="1:73"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220"/>
      <c r="AY388" s="1"/>
      <c r="AZ388" s="1"/>
      <c r="BA388" s="1"/>
      <c r="BB388" s="1"/>
      <c r="BC388" s="1"/>
      <c r="BD388" s="1"/>
      <c r="BE388" s="1"/>
      <c r="BF388" s="1"/>
      <c r="BG388" s="1"/>
      <c r="BH388" s="1"/>
      <c r="BI388" s="1"/>
      <c r="BJ388" s="1"/>
      <c r="BK388" s="1"/>
      <c r="BL388" s="1"/>
      <c r="BM388" s="1"/>
      <c r="BN388" s="1"/>
      <c r="BO388" s="1"/>
      <c r="BP388" s="1"/>
      <c r="BQ388" s="1"/>
      <c r="BR388" s="1"/>
      <c r="BS388" s="1"/>
      <c r="BT388" s="1"/>
      <c r="BU388" s="1"/>
    </row>
    <row r="389" spans="1:73"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220"/>
      <c r="AY389" s="1"/>
      <c r="AZ389" s="1"/>
      <c r="BA389" s="1"/>
      <c r="BB389" s="1"/>
      <c r="BC389" s="1"/>
      <c r="BD389" s="1"/>
      <c r="BE389" s="1"/>
      <c r="BF389" s="1"/>
      <c r="BG389" s="1"/>
      <c r="BH389" s="1"/>
      <c r="BI389" s="1"/>
      <c r="BJ389" s="1"/>
      <c r="BK389" s="1"/>
      <c r="BL389" s="1"/>
      <c r="BM389" s="1"/>
      <c r="BN389" s="1"/>
      <c r="BO389" s="1"/>
      <c r="BP389" s="1"/>
      <c r="BQ389" s="1"/>
      <c r="BR389" s="1"/>
      <c r="BS389" s="1"/>
      <c r="BT389" s="1"/>
      <c r="BU389" s="1"/>
    </row>
    <row r="390" spans="1:73"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220"/>
      <c r="AY390" s="1"/>
      <c r="AZ390" s="1"/>
      <c r="BA390" s="1"/>
      <c r="BB390" s="1"/>
      <c r="BC390" s="1"/>
      <c r="BD390" s="1"/>
      <c r="BE390" s="1"/>
      <c r="BF390" s="1"/>
      <c r="BG390" s="1"/>
      <c r="BH390" s="1"/>
      <c r="BI390" s="1"/>
      <c r="BJ390" s="1"/>
      <c r="BK390" s="1"/>
      <c r="BL390" s="1"/>
      <c r="BM390" s="1"/>
      <c r="BN390" s="1"/>
      <c r="BO390" s="1"/>
      <c r="BP390" s="1"/>
      <c r="BQ390" s="1"/>
      <c r="BR390" s="1"/>
      <c r="BS390" s="1"/>
      <c r="BT390" s="1"/>
      <c r="BU390" s="1"/>
    </row>
    <row r="391" spans="1:73"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220"/>
      <c r="AY391" s="1"/>
      <c r="AZ391" s="1"/>
      <c r="BA391" s="1"/>
      <c r="BB391" s="1"/>
      <c r="BC391" s="1"/>
      <c r="BD391" s="1"/>
      <c r="BE391" s="1"/>
      <c r="BF391" s="1"/>
      <c r="BG391" s="1"/>
      <c r="BH391" s="1"/>
      <c r="BI391" s="1"/>
      <c r="BJ391" s="1"/>
      <c r="BK391" s="1"/>
      <c r="BL391" s="1"/>
      <c r="BM391" s="1"/>
      <c r="BN391" s="1"/>
      <c r="BO391" s="1"/>
      <c r="BP391" s="1"/>
      <c r="BQ391" s="1"/>
      <c r="BR391" s="1"/>
      <c r="BS391" s="1"/>
      <c r="BT391" s="1"/>
      <c r="BU391" s="1"/>
    </row>
    <row r="392" spans="1:73"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220"/>
      <c r="AY392" s="1"/>
      <c r="AZ392" s="1"/>
      <c r="BA392" s="1"/>
      <c r="BB392" s="1"/>
      <c r="BC392" s="1"/>
      <c r="BD392" s="1"/>
      <c r="BE392" s="1"/>
      <c r="BF392" s="1"/>
      <c r="BG392" s="1"/>
      <c r="BH392" s="1"/>
      <c r="BI392" s="1"/>
      <c r="BJ392" s="1"/>
      <c r="BK392" s="1"/>
      <c r="BL392" s="1"/>
      <c r="BM392" s="1"/>
      <c r="BN392" s="1"/>
      <c r="BO392" s="1"/>
      <c r="BP392" s="1"/>
      <c r="BQ392" s="1"/>
      <c r="BR392" s="1"/>
      <c r="BS392" s="1"/>
      <c r="BT392" s="1"/>
      <c r="BU392" s="1"/>
    </row>
    <row r="393" spans="1:73"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220"/>
      <c r="AY393" s="1"/>
      <c r="AZ393" s="1"/>
      <c r="BA393" s="1"/>
      <c r="BB393" s="1"/>
      <c r="BC393" s="1"/>
      <c r="BD393" s="1"/>
      <c r="BE393" s="1"/>
      <c r="BF393" s="1"/>
      <c r="BG393" s="1"/>
      <c r="BH393" s="1"/>
      <c r="BI393" s="1"/>
      <c r="BJ393" s="1"/>
      <c r="BK393" s="1"/>
      <c r="BL393" s="1"/>
      <c r="BM393" s="1"/>
      <c r="BN393" s="1"/>
      <c r="BO393" s="1"/>
      <c r="BP393" s="1"/>
      <c r="BQ393" s="1"/>
      <c r="BR393" s="1"/>
      <c r="BS393" s="1"/>
      <c r="BT393" s="1"/>
      <c r="BU393" s="1"/>
    </row>
    <row r="394" spans="1:73"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220"/>
      <c r="AY394" s="1"/>
      <c r="AZ394" s="1"/>
      <c r="BA394" s="1"/>
      <c r="BB394" s="1"/>
      <c r="BC394" s="1"/>
      <c r="BD394" s="1"/>
      <c r="BE394" s="1"/>
      <c r="BF394" s="1"/>
      <c r="BG394" s="1"/>
      <c r="BH394" s="1"/>
      <c r="BI394" s="1"/>
      <c r="BJ394" s="1"/>
      <c r="BK394" s="1"/>
      <c r="BL394" s="1"/>
      <c r="BM394" s="1"/>
      <c r="BN394" s="1"/>
      <c r="BO394" s="1"/>
      <c r="BP394" s="1"/>
      <c r="BQ394" s="1"/>
      <c r="BR394" s="1"/>
      <c r="BS394" s="1"/>
      <c r="BT394" s="1"/>
      <c r="BU394" s="1"/>
    </row>
    <row r="395" spans="1:73"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220"/>
      <c r="AY395" s="1"/>
      <c r="AZ395" s="1"/>
      <c r="BA395" s="1"/>
      <c r="BB395" s="1"/>
      <c r="BC395" s="1"/>
      <c r="BD395" s="1"/>
      <c r="BE395" s="1"/>
      <c r="BF395" s="1"/>
      <c r="BG395" s="1"/>
      <c r="BH395" s="1"/>
      <c r="BI395" s="1"/>
      <c r="BJ395" s="1"/>
      <c r="BK395" s="1"/>
      <c r="BL395" s="1"/>
      <c r="BM395" s="1"/>
      <c r="BN395" s="1"/>
      <c r="BO395" s="1"/>
      <c r="BP395" s="1"/>
      <c r="BQ395" s="1"/>
      <c r="BR395" s="1"/>
      <c r="BS395" s="1"/>
      <c r="BT395" s="1"/>
      <c r="BU395" s="1"/>
    </row>
    <row r="396" spans="1:73"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220"/>
      <c r="AY396" s="1"/>
      <c r="AZ396" s="1"/>
      <c r="BA396" s="1"/>
      <c r="BB396" s="1"/>
      <c r="BC396" s="1"/>
      <c r="BD396" s="1"/>
      <c r="BE396" s="1"/>
      <c r="BF396" s="1"/>
      <c r="BG396" s="1"/>
      <c r="BH396" s="1"/>
      <c r="BI396" s="1"/>
      <c r="BJ396" s="1"/>
      <c r="BK396" s="1"/>
      <c r="BL396" s="1"/>
      <c r="BM396" s="1"/>
      <c r="BN396" s="1"/>
      <c r="BO396" s="1"/>
      <c r="BP396" s="1"/>
      <c r="BQ396" s="1"/>
      <c r="BR396" s="1"/>
      <c r="BS396" s="1"/>
      <c r="BT396" s="1"/>
      <c r="BU396" s="1"/>
    </row>
    <row r="397" spans="1:73"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220"/>
      <c r="AY397" s="1"/>
      <c r="AZ397" s="1"/>
      <c r="BA397" s="1"/>
      <c r="BB397" s="1"/>
      <c r="BC397" s="1"/>
      <c r="BD397" s="1"/>
      <c r="BE397" s="1"/>
      <c r="BF397" s="1"/>
      <c r="BG397" s="1"/>
      <c r="BH397" s="1"/>
      <c r="BI397" s="1"/>
      <c r="BJ397" s="1"/>
      <c r="BK397" s="1"/>
      <c r="BL397" s="1"/>
      <c r="BM397" s="1"/>
      <c r="BN397" s="1"/>
      <c r="BO397" s="1"/>
      <c r="BP397" s="1"/>
      <c r="BQ397" s="1"/>
      <c r="BR397" s="1"/>
      <c r="BS397" s="1"/>
      <c r="BT397" s="1"/>
      <c r="BU397" s="1"/>
    </row>
    <row r="398" spans="1:73"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220"/>
      <c r="AY398" s="1"/>
      <c r="AZ398" s="1"/>
      <c r="BA398" s="1"/>
      <c r="BB398" s="1"/>
      <c r="BC398" s="1"/>
      <c r="BD398" s="1"/>
      <c r="BE398" s="1"/>
      <c r="BF398" s="1"/>
      <c r="BG398" s="1"/>
      <c r="BH398" s="1"/>
      <c r="BI398" s="1"/>
      <c r="BJ398" s="1"/>
      <c r="BK398" s="1"/>
      <c r="BL398" s="1"/>
      <c r="BM398" s="1"/>
      <c r="BN398" s="1"/>
      <c r="BO398" s="1"/>
      <c r="BP398" s="1"/>
      <c r="BQ398" s="1"/>
      <c r="BR398" s="1"/>
      <c r="BS398" s="1"/>
      <c r="BT398" s="1"/>
      <c r="BU398" s="1"/>
    </row>
    <row r="399" spans="1:73"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220"/>
      <c r="AY399" s="1"/>
      <c r="AZ399" s="1"/>
      <c r="BA399" s="1"/>
      <c r="BB399" s="1"/>
      <c r="BC399" s="1"/>
      <c r="BD399" s="1"/>
      <c r="BE399" s="1"/>
      <c r="BF399" s="1"/>
      <c r="BG399" s="1"/>
      <c r="BH399" s="1"/>
      <c r="BI399" s="1"/>
      <c r="BJ399" s="1"/>
      <c r="BK399" s="1"/>
      <c r="BL399" s="1"/>
      <c r="BM399" s="1"/>
      <c r="BN399" s="1"/>
      <c r="BO399" s="1"/>
      <c r="BP399" s="1"/>
      <c r="BQ399" s="1"/>
      <c r="BR399" s="1"/>
      <c r="BS399" s="1"/>
      <c r="BT399" s="1"/>
      <c r="BU399" s="1"/>
    </row>
    <row r="400" spans="1:73"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220"/>
      <c r="AY400" s="1"/>
      <c r="AZ400" s="1"/>
      <c r="BA400" s="1"/>
      <c r="BB400" s="1"/>
      <c r="BC400" s="1"/>
      <c r="BD400" s="1"/>
      <c r="BE400" s="1"/>
      <c r="BF400" s="1"/>
      <c r="BG400" s="1"/>
      <c r="BH400" s="1"/>
      <c r="BI400" s="1"/>
      <c r="BJ400" s="1"/>
      <c r="BK400" s="1"/>
      <c r="BL400" s="1"/>
      <c r="BM400" s="1"/>
      <c r="BN400" s="1"/>
      <c r="BO400" s="1"/>
      <c r="BP400" s="1"/>
      <c r="BQ400" s="1"/>
      <c r="BR400" s="1"/>
      <c r="BS400" s="1"/>
      <c r="BT400" s="1"/>
      <c r="BU400" s="1"/>
    </row>
    <row r="401" spans="1:73"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220"/>
      <c r="AY401" s="1"/>
      <c r="AZ401" s="1"/>
      <c r="BA401" s="1"/>
      <c r="BB401" s="1"/>
      <c r="BC401" s="1"/>
      <c r="BD401" s="1"/>
      <c r="BE401" s="1"/>
      <c r="BF401" s="1"/>
      <c r="BG401" s="1"/>
      <c r="BH401" s="1"/>
      <c r="BI401" s="1"/>
      <c r="BJ401" s="1"/>
      <c r="BK401" s="1"/>
      <c r="BL401" s="1"/>
      <c r="BM401" s="1"/>
      <c r="BN401" s="1"/>
      <c r="BO401" s="1"/>
      <c r="BP401" s="1"/>
      <c r="BQ401" s="1"/>
      <c r="BR401" s="1"/>
      <c r="BS401" s="1"/>
      <c r="BT401" s="1"/>
      <c r="BU401" s="1"/>
    </row>
    <row r="402" spans="1:73"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220"/>
      <c r="AY402" s="1"/>
      <c r="AZ402" s="1"/>
      <c r="BA402" s="1"/>
      <c r="BB402" s="1"/>
      <c r="BC402" s="1"/>
      <c r="BD402" s="1"/>
      <c r="BE402" s="1"/>
      <c r="BF402" s="1"/>
      <c r="BG402" s="1"/>
      <c r="BH402" s="1"/>
      <c r="BI402" s="1"/>
      <c r="BJ402" s="1"/>
      <c r="BK402" s="1"/>
      <c r="BL402" s="1"/>
      <c r="BM402" s="1"/>
      <c r="BN402" s="1"/>
      <c r="BO402" s="1"/>
      <c r="BP402" s="1"/>
      <c r="BQ402" s="1"/>
      <c r="BR402" s="1"/>
      <c r="BS402" s="1"/>
      <c r="BT402" s="1"/>
      <c r="BU402" s="1"/>
    </row>
    <row r="403" spans="1:73"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220"/>
      <c r="AY403" s="1"/>
      <c r="AZ403" s="1"/>
      <c r="BA403" s="1"/>
      <c r="BB403" s="1"/>
      <c r="BC403" s="1"/>
      <c r="BD403" s="1"/>
      <c r="BE403" s="1"/>
      <c r="BF403" s="1"/>
      <c r="BG403" s="1"/>
      <c r="BH403" s="1"/>
      <c r="BI403" s="1"/>
      <c r="BJ403" s="1"/>
      <c r="BK403" s="1"/>
      <c r="BL403" s="1"/>
      <c r="BM403" s="1"/>
      <c r="BN403" s="1"/>
      <c r="BO403" s="1"/>
      <c r="BP403" s="1"/>
      <c r="BQ403" s="1"/>
      <c r="BR403" s="1"/>
      <c r="BS403" s="1"/>
      <c r="BT403" s="1"/>
      <c r="BU403" s="1"/>
    </row>
    <row r="404" spans="1:73"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220"/>
      <c r="AY404" s="1"/>
      <c r="AZ404" s="1"/>
      <c r="BA404" s="1"/>
      <c r="BB404" s="1"/>
      <c r="BC404" s="1"/>
      <c r="BD404" s="1"/>
      <c r="BE404" s="1"/>
      <c r="BF404" s="1"/>
      <c r="BG404" s="1"/>
      <c r="BH404" s="1"/>
      <c r="BI404" s="1"/>
      <c r="BJ404" s="1"/>
      <c r="BK404" s="1"/>
      <c r="BL404" s="1"/>
      <c r="BM404" s="1"/>
      <c r="BN404" s="1"/>
      <c r="BO404" s="1"/>
      <c r="BP404" s="1"/>
      <c r="BQ404" s="1"/>
      <c r="BR404" s="1"/>
      <c r="BS404" s="1"/>
      <c r="BT404" s="1"/>
      <c r="BU404" s="1"/>
    </row>
    <row r="405" spans="1:73"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220"/>
      <c r="AY405" s="1"/>
      <c r="AZ405" s="1"/>
      <c r="BA405" s="1"/>
      <c r="BB405" s="1"/>
      <c r="BC405" s="1"/>
      <c r="BD405" s="1"/>
      <c r="BE405" s="1"/>
      <c r="BF405" s="1"/>
      <c r="BG405" s="1"/>
      <c r="BH405" s="1"/>
      <c r="BI405" s="1"/>
      <c r="BJ405" s="1"/>
      <c r="BK405" s="1"/>
      <c r="BL405" s="1"/>
      <c r="BM405" s="1"/>
      <c r="BN405" s="1"/>
      <c r="BO405" s="1"/>
      <c r="BP405" s="1"/>
      <c r="BQ405" s="1"/>
      <c r="BR405" s="1"/>
      <c r="BS405" s="1"/>
      <c r="BT405" s="1"/>
      <c r="BU405" s="1"/>
    </row>
    <row r="406" spans="1:73"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220"/>
      <c r="AY406" s="1"/>
      <c r="AZ406" s="1"/>
      <c r="BA406" s="1"/>
      <c r="BB406" s="1"/>
      <c r="BC406" s="1"/>
      <c r="BD406" s="1"/>
      <c r="BE406" s="1"/>
      <c r="BF406" s="1"/>
      <c r="BG406" s="1"/>
      <c r="BH406" s="1"/>
      <c r="BI406" s="1"/>
      <c r="BJ406" s="1"/>
      <c r="BK406" s="1"/>
      <c r="BL406" s="1"/>
      <c r="BM406" s="1"/>
      <c r="BN406" s="1"/>
      <c r="BO406" s="1"/>
      <c r="BP406" s="1"/>
      <c r="BQ406" s="1"/>
      <c r="BR406" s="1"/>
      <c r="BS406" s="1"/>
      <c r="BT406" s="1"/>
      <c r="BU406" s="1"/>
    </row>
    <row r="407" spans="1:73"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220"/>
      <c r="AY407" s="1"/>
      <c r="AZ407" s="1"/>
      <c r="BA407" s="1"/>
      <c r="BB407" s="1"/>
      <c r="BC407" s="1"/>
      <c r="BD407" s="1"/>
      <c r="BE407" s="1"/>
      <c r="BF407" s="1"/>
      <c r="BG407" s="1"/>
      <c r="BH407" s="1"/>
      <c r="BI407" s="1"/>
      <c r="BJ407" s="1"/>
      <c r="BK407" s="1"/>
      <c r="BL407" s="1"/>
      <c r="BM407" s="1"/>
      <c r="BN407" s="1"/>
      <c r="BO407" s="1"/>
      <c r="BP407" s="1"/>
      <c r="BQ407" s="1"/>
      <c r="BR407" s="1"/>
      <c r="BS407" s="1"/>
      <c r="BT407" s="1"/>
      <c r="BU407" s="1"/>
    </row>
    <row r="408" spans="1:73"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220"/>
      <c r="AY408" s="1"/>
      <c r="AZ408" s="1"/>
      <c r="BA408" s="1"/>
      <c r="BB408" s="1"/>
      <c r="BC408" s="1"/>
      <c r="BD408" s="1"/>
      <c r="BE408" s="1"/>
      <c r="BF408" s="1"/>
      <c r="BG408" s="1"/>
      <c r="BH408" s="1"/>
      <c r="BI408" s="1"/>
      <c r="BJ408" s="1"/>
      <c r="BK408" s="1"/>
      <c r="BL408" s="1"/>
      <c r="BM408" s="1"/>
      <c r="BN408" s="1"/>
      <c r="BO408" s="1"/>
      <c r="BP408" s="1"/>
      <c r="BQ408" s="1"/>
      <c r="BR408" s="1"/>
      <c r="BS408" s="1"/>
      <c r="BT408" s="1"/>
      <c r="BU408" s="1"/>
    </row>
    <row r="409" spans="1:73"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220"/>
      <c r="AY409" s="1"/>
      <c r="AZ409" s="1"/>
      <c r="BA409" s="1"/>
      <c r="BB409" s="1"/>
      <c r="BC409" s="1"/>
      <c r="BD409" s="1"/>
      <c r="BE409" s="1"/>
      <c r="BF409" s="1"/>
      <c r="BG409" s="1"/>
      <c r="BH409" s="1"/>
      <c r="BI409" s="1"/>
      <c r="BJ409" s="1"/>
      <c r="BK409" s="1"/>
      <c r="BL409" s="1"/>
      <c r="BM409" s="1"/>
      <c r="BN409" s="1"/>
      <c r="BO409" s="1"/>
      <c r="BP409" s="1"/>
      <c r="BQ409" s="1"/>
      <c r="BR409" s="1"/>
      <c r="BS409" s="1"/>
      <c r="BT409" s="1"/>
      <c r="BU409" s="1"/>
    </row>
    <row r="410" spans="1:73"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220"/>
      <c r="AY410" s="1"/>
      <c r="AZ410" s="1"/>
      <c r="BA410" s="1"/>
      <c r="BB410" s="1"/>
      <c r="BC410" s="1"/>
      <c r="BD410" s="1"/>
      <c r="BE410" s="1"/>
      <c r="BF410" s="1"/>
      <c r="BG410" s="1"/>
      <c r="BH410" s="1"/>
      <c r="BI410" s="1"/>
      <c r="BJ410" s="1"/>
      <c r="BK410" s="1"/>
      <c r="BL410" s="1"/>
      <c r="BM410" s="1"/>
      <c r="BN410" s="1"/>
      <c r="BO410" s="1"/>
      <c r="BP410" s="1"/>
      <c r="BQ410" s="1"/>
      <c r="BR410" s="1"/>
      <c r="BS410" s="1"/>
      <c r="BT410" s="1"/>
      <c r="BU410" s="1"/>
    </row>
    <row r="411" spans="1:73"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220"/>
      <c r="AY411" s="1"/>
      <c r="AZ411" s="1"/>
      <c r="BA411" s="1"/>
      <c r="BB411" s="1"/>
      <c r="BC411" s="1"/>
      <c r="BD411" s="1"/>
      <c r="BE411" s="1"/>
      <c r="BF411" s="1"/>
      <c r="BG411" s="1"/>
      <c r="BH411" s="1"/>
      <c r="BI411" s="1"/>
      <c r="BJ411" s="1"/>
      <c r="BK411" s="1"/>
      <c r="BL411" s="1"/>
      <c r="BM411" s="1"/>
      <c r="BN411" s="1"/>
      <c r="BO411" s="1"/>
      <c r="BP411" s="1"/>
      <c r="BQ411" s="1"/>
      <c r="BR411" s="1"/>
      <c r="BS411" s="1"/>
      <c r="BT411" s="1"/>
      <c r="BU411" s="1"/>
    </row>
    <row r="412" spans="1:73"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220"/>
      <c r="AY412" s="1"/>
      <c r="AZ412" s="1"/>
      <c r="BA412" s="1"/>
      <c r="BB412" s="1"/>
      <c r="BC412" s="1"/>
      <c r="BD412" s="1"/>
      <c r="BE412" s="1"/>
      <c r="BF412" s="1"/>
      <c r="BG412" s="1"/>
      <c r="BH412" s="1"/>
      <c r="BI412" s="1"/>
      <c r="BJ412" s="1"/>
      <c r="BK412" s="1"/>
      <c r="BL412" s="1"/>
      <c r="BM412" s="1"/>
      <c r="BN412" s="1"/>
      <c r="BO412" s="1"/>
      <c r="BP412" s="1"/>
      <c r="BQ412" s="1"/>
      <c r="BR412" s="1"/>
      <c r="BS412" s="1"/>
      <c r="BT412" s="1"/>
      <c r="BU412" s="1"/>
    </row>
    <row r="413" spans="1:73"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220"/>
      <c r="AY413" s="1"/>
      <c r="AZ413" s="1"/>
      <c r="BA413" s="1"/>
      <c r="BB413" s="1"/>
      <c r="BC413" s="1"/>
      <c r="BD413" s="1"/>
      <c r="BE413" s="1"/>
      <c r="BF413" s="1"/>
      <c r="BG413" s="1"/>
      <c r="BH413" s="1"/>
      <c r="BI413" s="1"/>
      <c r="BJ413" s="1"/>
      <c r="BK413" s="1"/>
      <c r="BL413" s="1"/>
      <c r="BM413" s="1"/>
      <c r="BN413" s="1"/>
      <c r="BO413" s="1"/>
      <c r="BP413" s="1"/>
      <c r="BQ413" s="1"/>
      <c r="BR413" s="1"/>
      <c r="BS413" s="1"/>
      <c r="BT413" s="1"/>
      <c r="BU413" s="1"/>
    </row>
    <row r="414" spans="1:73"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220"/>
      <c r="AY414" s="1"/>
      <c r="AZ414" s="1"/>
      <c r="BA414" s="1"/>
      <c r="BB414" s="1"/>
      <c r="BC414" s="1"/>
      <c r="BD414" s="1"/>
      <c r="BE414" s="1"/>
      <c r="BF414" s="1"/>
      <c r="BG414" s="1"/>
      <c r="BH414" s="1"/>
      <c r="BI414" s="1"/>
      <c r="BJ414" s="1"/>
      <c r="BK414" s="1"/>
      <c r="BL414" s="1"/>
      <c r="BM414" s="1"/>
      <c r="BN414" s="1"/>
      <c r="BO414" s="1"/>
      <c r="BP414" s="1"/>
      <c r="BQ414" s="1"/>
      <c r="BR414" s="1"/>
      <c r="BS414" s="1"/>
      <c r="BT414" s="1"/>
      <c r="BU414" s="1"/>
    </row>
    <row r="415" spans="1:73"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220"/>
      <c r="AY415" s="1"/>
      <c r="AZ415" s="1"/>
      <c r="BA415" s="1"/>
      <c r="BB415" s="1"/>
      <c r="BC415" s="1"/>
      <c r="BD415" s="1"/>
      <c r="BE415" s="1"/>
      <c r="BF415" s="1"/>
      <c r="BG415" s="1"/>
      <c r="BH415" s="1"/>
      <c r="BI415" s="1"/>
      <c r="BJ415" s="1"/>
      <c r="BK415" s="1"/>
      <c r="BL415" s="1"/>
      <c r="BM415" s="1"/>
      <c r="BN415" s="1"/>
      <c r="BO415" s="1"/>
      <c r="BP415" s="1"/>
      <c r="BQ415" s="1"/>
      <c r="BR415" s="1"/>
      <c r="BS415" s="1"/>
      <c r="BT415" s="1"/>
      <c r="BU415" s="1"/>
    </row>
    <row r="416" spans="1:73"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220"/>
      <c r="AY416" s="1"/>
      <c r="AZ416" s="1"/>
      <c r="BA416" s="1"/>
      <c r="BB416" s="1"/>
      <c r="BC416" s="1"/>
      <c r="BD416" s="1"/>
      <c r="BE416" s="1"/>
      <c r="BF416" s="1"/>
      <c r="BG416" s="1"/>
      <c r="BH416" s="1"/>
      <c r="BI416" s="1"/>
      <c r="BJ416" s="1"/>
      <c r="BK416" s="1"/>
      <c r="BL416" s="1"/>
      <c r="BM416" s="1"/>
      <c r="BN416" s="1"/>
      <c r="BO416" s="1"/>
      <c r="BP416" s="1"/>
      <c r="BQ416" s="1"/>
      <c r="BR416" s="1"/>
      <c r="BS416" s="1"/>
      <c r="BT416" s="1"/>
      <c r="BU416" s="1"/>
    </row>
    <row r="417" spans="1:73"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220"/>
      <c r="AY417" s="1"/>
      <c r="AZ417" s="1"/>
      <c r="BA417" s="1"/>
      <c r="BB417" s="1"/>
      <c r="BC417" s="1"/>
      <c r="BD417" s="1"/>
      <c r="BE417" s="1"/>
      <c r="BF417" s="1"/>
      <c r="BG417" s="1"/>
      <c r="BH417" s="1"/>
      <c r="BI417" s="1"/>
      <c r="BJ417" s="1"/>
      <c r="BK417" s="1"/>
      <c r="BL417" s="1"/>
      <c r="BM417" s="1"/>
      <c r="BN417" s="1"/>
      <c r="BO417" s="1"/>
      <c r="BP417" s="1"/>
      <c r="BQ417" s="1"/>
      <c r="BR417" s="1"/>
      <c r="BS417" s="1"/>
      <c r="BT417" s="1"/>
      <c r="BU417" s="1"/>
    </row>
    <row r="418" spans="1:73"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220"/>
      <c r="AY418" s="1"/>
      <c r="AZ418" s="1"/>
      <c r="BA418" s="1"/>
      <c r="BB418" s="1"/>
      <c r="BC418" s="1"/>
      <c r="BD418" s="1"/>
      <c r="BE418" s="1"/>
      <c r="BF418" s="1"/>
      <c r="BG418" s="1"/>
      <c r="BH418" s="1"/>
      <c r="BI418" s="1"/>
      <c r="BJ418" s="1"/>
      <c r="BK418" s="1"/>
      <c r="BL418" s="1"/>
      <c r="BM418" s="1"/>
      <c r="BN418" s="1"/>
      <c r="BO418" s="1"/>
      <c r="BP418" s="1"/>
      <c r="BQ418" s="1"/>
      <c r="BR418" s="1"/>
      <c r="BS418" s="1"/>
      <c r="BT418" s="1"/>
      <c r="BU418" s="1"/>
    </row>
    <row r="419" spans="1:73"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220"/>
      <c r="AY419" s="1"/>
      <c r="AZ419" s="1"/>
      <c r="BA419" s="1"/>
      <c r="BB419" s="1"/>
      <c r="BC419" s="1"/>
      <c r="BD419" s="1"/>
      <c r="BE419" s="1"/>
      <c r="BF419" s="1"/>
      <c r="BG419" s="1"/>
      <c r="BH419" s="1"/>
      <c r="BI419" s="1"/>
      <c r="BJ419" s="1"/>
      <c r="BK419" s="1"/>
      <c r="BL419" s="1"/>
      <c r="BM419" s="1"/>
      <c r="BN419" s="1"/>
      <c r="BO419" s="1"/>
      <c r="BP419" s="1"/>
      <c r="BQ419" s="1"/>
      <c r="BR419" s="1"/>
      <c r="BS419" s="1"/>
      <c r="BT419" s="1"/>
      <c r="BU419" s="1"/>
    </row>
    <row r="420" spans="1:73"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220"/>
      <c r="AY420" s="1"/>
      <c r="AZ420" s="1"/>
      <c r="BA420" s="1"/>
      <c r="BB420" s="1"/>
      <c r="BC420" s="1"/>
      <c r="BD420" s="1"/>
      <c r="BE420" s="1"/>
      <c r="BF420" s="1"/>
      <c r="BG420" s="1"/>
      <c r="BH420" s="1"/>
      <c r="BI420" s="1"/>
      <c r="BJ420" s="1"/>
      <c r="BK420" s="1"/>
      <c r="BL420" s="1"/>
      <c r="BM420" s="1"/>
      <c r="BN420" s="1"/>
      <c r="BO420" s="1"/>
      <c r="BP420" s="1"/>
      <c r="BQ420" s="1"/>
      <c r="BR420" s="1"/>
      <c r="BS420" s="1"/>
      <c r="BT420" s="1"/>
      <c r="BU420" s="1"/>
    </row>
    <row r="421" spans="1:73"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220"/>
      <c r="AY421" s="1"/>
      <c r="AZ421" s="1"/>
      <c r="BA421" s="1"/>
      <c r="BB421" s="1"/>
      <c r="BC421" s="1"/>
      <c r="BD421" s="1"/>
      <c r="BE421" s="1"/>
      <c r="BF421" s="1"/>
      <c r="BG421" s="1"/>
      <c r="BH421" s="1"/>
      <c r="BI421" s="1"/>
      <c r="BJ421" s="1"/>
      <c r="BK421" s="1"/>
      <c r="BL421" s="1"/>
      <c r="BM421" s="1"/>
      <c r="BN421" s="1"/>
      <c r="BO421" s="1"/>
      <c r="BP421" s="1"/>
      <c r="BQ421" s="1"/>
      <c r="BR421" s="1"/>
      <c r="BS421" s="1"/>
      <c r="BT421" s="1"/>
      <c r="BU421" s="1"/>
    </row>
    <row r="422" spans="1:73"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220"/>
      <c r="AY422" s="1"/>
      <c r="AZ422" s="1"/>
      <c r="BA422" s="1"/>
      <c r="BB422" s="1"/>
      <c r="BC422" s="1"/>
      <c r="BD422" s="1"/>
      <c r="BE422" s="1"/>
      <c r="BF422" s="1"/>
      <c r="BG422" s="1"/>
      <c r="BH422" s="1"/>
      <c r="BI422" s="1"/>
      <c r="BJ422" s="1"/>
      <c r="BK422" s="1"/>
      <c r="BL422" s="1"/>
      <c r="BM422" s="1"/>
      <c r="BN422" s="1"/>
      <c r="BO422" s="1"/>
      <c r="BP422" s="1"/>
      <c r="BQ422" s="1"/>
      <c r="BR422" s="1"/>
      <c r="BS422" s="1"/>
      <c r="BT422" s="1"/>
      <c r="BU422" s="1"/>
    </row>
    <row r="423" spans="1:73"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220"/>
      <c r="AY423" s="1"/>
      <c r="AZ423" s="1"/>
      <c r="BA423" s="1"/>
      <c r="BB423" s="1"/>
      <c r="BC423" s="1"/>
      <c r="BD423" s="1"/>
      <c r="BE423" s="1"/>
      <c r="BF423" s="1"/>
      <c r="BG423" s="1"/>
      <c r="BH423" s="1"/>
      <c r="BI423" s="1"/>
      <c r="BJ423" s="1"/>
      <c r="BK423" s="1"/>
      <c r="BL423" s="1"/>
      <c r="BM423" s="1"/>
      <c r="BN423" s="1"/>
      <c r="BO423" s="1"/>
      <c r="BP423" s="1"/>
      <c r="BQ423" s="1"/>
      <c r="BR423" s="1"/>
      <c r="BS423" s="1"/>
      <c r="BT423" s="1"/>
      <c r="BU423" s="1"/>
    </row>
    <row r="424" spans="1:73"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220"/>
      <c r="AY424" s="1"/>
      <c r="AZ424" s="1"/>
      <c r="BA424" s="1"/>
      <c r="BB424" s="1"/>
      <c r="BC424" s="1"/>
      <c r="BD424" s="1"/>
      <c r="BE424" s="1"/>
      <c r="BF424" s="1"/>
      <c r="BG424" s="1"/>
      <c r="BH424" s="1"/>
      <c r="BI424" s="1"/>
      <c r="BJ424" s="1"/>
      <c r="BK424" s="1"/>
      <c r="BL424" s="1"/>
      <c r="BM424" s="1"/>
      <c r="BN424" s="1"/>
      <c r="BO424" s="1"/>
      <c r="BP424" s="1"/>
      <c r="BQ424" s="1"/>
      <c r="BR424" s="1"/>
      <c r="BS424" s="1"/>
      <c r="BT424" s="1"/>
      <c r="BU424" s="1"/>
    </row>
    <row r="425" spans="1:73"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220"/>
      <c r="AY425" s="1"/>
      <c r="AZ425" s="1"/>
      <c r="BA425" s="1"/>
      <c r="BB425" s="1"/>
      <c r="BC425" s="1"/>
      <c r="BD425" s="1"/>
      <c r="BE425" s="1"/>
      <c r="BF425" s="1"/>
      <c r="BG425" s="1"/>
      <c r="BH425" s="1"/>
      <c r="BI425" s="1"/>
      <c r="BJ425" s="1"/>
      <c r="BK425" s="1"/>
      <c r="BL425" s="1"/>
      <c r="BM425" s="1"/>
      <c r="BN425" s="1"/>
      <c r="BO425" s="1"/>
      <c r="BP425" s="1"/>
      <c r="BQ425" s="1"/>
      <c r="BR425" s="1"/>
      <c r="BS425" s="1"/>
      <c r="BT425" s="1"/>
      <c r="BU425" s="1"/>
    </row>
    <row r="426" spans="1:73"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220"/>
      <c r="AY426" s="1"/>
      <c r="AZ426" s="1"/>
      <c r="BA426" s="1"/>
      <c r="BB426" s="1"/>
      <c r="BC426" s="1"/>
      <c r="BD426" s="1"/>
      <c r="BE426" s="1"/>
      <c r="BF426" s="1"/>
      <c r="BG426" s="1"/>
      <c r="BH426" s="1"/>
      <c r="BI426" s="1"/>
      <c r="BJ426" s="1"/>
      <c r="BK426" s="1"/>
      <c r="BL426" s="1"/>
      <c r="BM426" s="1"/>
      <c r="BN426" s="1"/>
      <c r="BO426" s="1"/>
      <c r="BP426" s="1"/>
      <c r="BQ426" s="1"/>
      <c r="BR426" s="1"/>
      <c r="BS426" s="1"/>
      <c r="BT426" s="1"/>
      <c r="BU426" s="1"/>
    </row>
    <row r="427" spans="1:73"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220"/>
      <c r="AY427" s="1"/>
      <c r="AZ427" s="1"/>
      <c r="BA427" s="1"/>
      <c r="BB427" s="1"/>
      <c r="BC427" s="1"/>
      <c r="BD427" s="1"/>
      <c r="BE427" s="1"/>
      <c r="BF427" s="1"/>
      <c r="BG427" s="1"/>
      <c r="BH427" s="1"/>
      <c r="BI427" s="1"/>
      <c r="BJ427" s="1"/>
      <c r="BK427" s="1"/>
      <c r="BL427" s="1"/>
      <c r="BM427" s="1"/>
      <c r="BN427" s="1"/>
      <c r="BO427" s="1"/>
      <c r="BP427" s="1"/>
      <c r="BQ427" s="1"/>
      <c r="BR427" s="1"/>
      <c r="BS427" s="1"/>
      <c r="BT427" s="1"/>
      <c r="BU427" s="1"/>
    </row>
    <row r="428" spans="1:73"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220"/>
      <c r="AY428" s="1"/>
      <c r="AZ428" s="1"/>
      <c r="BA428" s="1"/>
      <c r="BB428" s="1"/>
      <c r="BC428" s="1"/>
      <c r="BD428" s="1"/>
      <c r="BE428" s="1"/>
      <c r="BF428" s="1"/>
      <c r="BG428" s="1"/>
      <c r="BH428" s="1"/>
      <c r="BI428" s="1"/>
      <c r="BJ428" s="1"/>
      <c r="BK428" s="1"/>
      <c r="BL428" s="1"/>
      <c r="BM428" s="1"/>
      <c r="BN428" s="1"/>
      <c r="BO428" s="1"/>
      <c r="BP428" s="1"/>
      <c r="BQ428" s="1"/>
      <c r="BR428" s="1"/>
      <c r="BS428" s="1"/>
      <c r="BT428" s="1"/>
      <c r="BU428" s="1"/>
    </row>
    <row r="429" spans="1:73"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220"/>
      <c r="AY429" s="1"/>
      <c r="AZ429" s="1"/>
      <c r="BA429" s="1"/>
      <c r="BB429" s="1"/>
      <c r="BC429" s="1"/>
      <c r="BD429" s="1"/>
      <c r="BE429" s="1"/>
      <c r="BF429" s="1"/>
      <c r="BG429" s="1"/>
      <c r="BH429" s="1"/>
      <c r="BI429" s="1"/>
      <c r="BJ429" s="1"/>
      <c r="BK429" s="1"/>
      <c r="BL429" s="1"/>
      <c r="BM429" s="1"/>
      <c r="BN429" s="1"/>
      <c r="BO429" s="1"/>
      <c r="BP429" s="1"/>
      <c r="BQ429" s="1"/>
      <c r="BR429" s="1"/>
      <c r="BS429" s="1"/>
      <c r="BT429" s="1"/>
      <c r="BU429" s="1"/>
    </row>
    <row r="430" spans="1:73"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220"/>
      <c r="AY430" s="1"/>
      <c r="AZ430" s="1"/>
      <c r="BA430" s="1"/>
      <c r="BB430" s="1"/>
      <c r="BC430" s="1"/>
      <c r="BD430" s="1"/>
      <c r="BE430" s="1"/>
      <c r="BF430" s="1"/>
      <c r="BG430" s="1"/>
      <c r="BH430" s="1"/>
      <c r="BI430" s="1"/>
      <c r="BJ430" s="1"/>
      <c r="BK430" s="1"/>
      <c r="BL430" s="1"/>
      <c r="BM430" s="1"/>
      <c r="BN430" s="1"/>
      <c r="BO430" s="1"/>
      <c r="BP430" s="1"/>
      <c r="BQ430" s="1"/>
      <c r="BR430" s="1"/>
      <c r="BS430" s="1"/>
      <c r="BT430" s="1"/>
      <c r="BU430" s="1"/>
    </row>
    <row r="431" spans="1:73"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220"/>
      <c r="AY431" s="1"/>
      <c r="AZ431" s="1"/>
      <c r="BA431" s="1"/>
      <c r="BB431" s="1"/>
      <c r="BC431" s="1"/>
      <c r="BD431" s="1"/>
      <c r="BE431" s="1"/>
      <c r="BF431" s="1"/>
      <c r="BG431" s="1"/>
      <c r="BH431" s="1"/>
      <c r="BI431" s="1"/>
      <c r="BJ431" s="1"/>
      <c r="BK431" s="1"/>
      <c r="BL431" s="1"/>
      <c r="BM431" s="1"/>
      <c r="BN431" s="1"/>
      <c r="BO431" s="1"/>
      <c r="BP431" s="1"/>
      <c r="BQ431" s="1"/>
      <c r="BR431" s="1"/>
      <c r="BS431" s="1"/>
      <c r="BT431" s="1"/>
      <c r="BU431" s="1"/>
    </row>
    <row r="432" spans="1:73"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220"/>
      <c r="AY432" s="1"/>
      <c r="AZ432" s="1"/>
      <c r="BA432" s="1"/>
      <c r="BB432" s="1"/>
      <c r="BC432" s="1"/>
      <c r="BD432" s="1"/>
      <c r="BE432" s="1"/>
      <c r="BF432" s="1"/>
      <c r="BG432" s="1"/>
      <c r="BH432" s="1"/>
      <c r="BI432" s="1"/>
      <c r="BJ432" s="1"/>
      <c r="BK432" s="1"/>
      <c r="BL432" s="1"/>
      <c r="BM432" s="1"/>
      <c r="BN432" s="1"/>
      <c r="BO432" s="1"/>
      <c r="BP432" s="1"/>
      <c r="BQ432" s="1"/>
      <c r="BR432" s="1"/>
      <c r="BS432" s="1"/>
      <c r="BT432" s="1"/>
      <c r="BU432" s="1"/>
    </row>
    <row r="433" spans="1:73"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220"/>
      <c r="AY433" s="1"/>
      <c r="AZ433" s="1"/>
      <c r="BA433" s="1"/>
      <c r="BB433" s="1"/>
      <c r="BC433" s="1"/>
      <c r="BD433" s="1"/>
      <c r="BE433" s="1"/>
      <c r="BF433" s="1"/>
      <c r="BG433" s="1"/>
      <c r="BH433" s="1"/>
      <c r="BI433" s="1"/>
      <c r="BJ433" s="1"/>
      <c r="BK433" s="1"/>
      <c r="BL433" s="1"/>
      <c r="BM433" s="1"/>
      <c r="BN433" s="1"/>
      <c r="BO433" s="1"/>
      <c r="BP433" s="1"/>
      <c r="BQ433" s="1"/>
      <c r="BR433" s="1"/>
      <c r="BS433" s="1"/>
      <c r="BT433" s="1"/>
      <c r="BU433" s="1"/>
    </row>
    <row r="434" spans="1:73"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220"/>
      <c r="AY434" s="1"/>
      <c r="AZ434" s="1"/>
      <c r="BA434" s="1"/>
      <c r="BB434" s="1"/>
      <c r="BC434" s="1"/>
      <c r="BD434" s="1"/>
      <c r="BE434" s="1"/>
      <c r="BF434" s="1"/>
      <c r="BG434" s="1"/>
      <c r="BH434" s="1"/>
      <c r="BI434" s="1"/>
      <c r="BJ434" s="1"/>
      <c r="BK434" s="1"/>
      <c r="BL434" s="1"/>
      <c r="BM434" s="1"/>
      <c r="BN434" s="1"/>
      <c r="BO434" s="1"/>
      <c r="BP434" s="1"/>
      <c r="BQ434" s="1"/>
      <c r="BR434" s="1"/>
      <c r="BS434" s="1"/>
      <c r="BT434" s="1"/>
      <c r="BU434" s="1"/>
    </row>
    <row r="435" spans="1:73"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220"/>
      <c r="AY435" s="1"/>
      <c r="AZ435" s="1"/>
      <c r="BA435" s="1"/>
      <c r="BB435" s="1"/>
      <c r="BC435" s="1"/>
      <c r="BD435" s="1"/>
      <c r="BE435" s="1"/>
      <c r="BF435" s="1"/>
      <c r="BG435" s="1"/>
      <c r="BH435" s="1"/>
      <c r="BI435" s="1"/>
      <c r="BJ435" s="1"/>
      <c r="BK435" s="1"/>
      <c r="BL435" s="1"/>
      <c r="BM435" s="1"/>
      <c r="BN435" s="1"/>
      <c r="BO435" s="1"/>
      <c r="BP435" s="1"/>
      <c r="BQ435" s="1"/>
      <c r="BR435" s="1"/>
      <c r="BS435" s="1"/>
      <c r="BT435" s="1"/>
      <c r="BU435" s="1"/>
    </row>
    <row r="436" spans="1:73"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220"/>
      <c r="AY436" s="1"/>
      <c r="AZ436" s="1"/>
      <c r="BA436" s="1"/>
      <c r="BB436" s="1"/>
      <c r="BC436" s="1"/>
      <c r="BD436" s="1"/>
      <c r="BE436" s="1"/>
      <c r="BF436" s="1"/>
      <c r="BG436" s="1"/>
      <c r="BH436" s="1"/>
      <c r="BI436" s="1"/>
      <c r="BJ436" s="1"/>
      <c r="BK436" s="1"/>
      <c r="BL436" s="1"/>
      <c r="BM436" s="1"/>
      <c r="BN436" s="1"/>
      <c r="BO436" s="1"/>
      <c r="BP436" s="1"/>
      <c r="BQ436" s="1"/>
      <c r="BR436" s="1"/>
      <c r="BS436" s="1"/>
      <c r="BT436" s="1"/>
      <c r="BU436" s="1"/>
    </row>
    <row r="437" spans="1:73"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220"/>
      <c r="AY437" s="1"/>
      <c r="AZ437" s="1"/>
      <c r="BA437" s="1"/>
      <c r="BB437" s="1"/>
      <c r="BC437" s="1"/>
      <c r="BD437" s="1"/>
      <c r="BE437" s="1"/>
      <c r="BF437" s="1"/>
      <c r="BG437" s="1"/>
      <c r="BH437" s="1"/>
      <c r="BI437" s="1"/>
      <c r="BJ437" s="1"/>
      <c r="BK437" s="1"/>
      <c r="BL437" s="1"/>
      <c r="BM437" s="1"/>
      <c r="BN437" s="1"/>
      <c r="BO437" s="1"/>
      <c r="BP437" s="1"/>
      <c r="BQ437" s="1"/>
      <c r="BR437" s="1"/>
      <c r="BS437" s="1"/>
      <c r="BT437" s="1"/>
      <c r="BU437" s="1"/>
    </row>
    <row r="438" spans="1:73"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220"/>
      <c r="AY438" s="1"/>
      <c r="AZ438" s="1"/>
      <c r="BA438" s="1"/>
      <c r="BB438" s="1"/>
      <c r="BC438" s="1"/>
      <c r="BD438" s="1"/>
      <c r="BE438" s="1"/>
      <c r="BF438" s="1"/>
      <c r="BG438" s="1"/>
      <c r="BH438" s="1"/>
      <c r="BI438" s="1"/>
      <c r="BJ438" s="1"/>
      <c r="BK438" s="1"/>
      <c r="BL438" s="1"/>
      <c r="BM438" s="1"/>
      <c r="BN438" s="1"/>
      <c r="BO438" s="1"/>
      <c r="BP438" s="1"/>
      <c r="BQ438" s="1"/>
      <c r="BR438" s="1"/>
      <c r="BS438" s="1"/>
      <c r="BT438" s="1"/>
      <c r="BU438" s="1"/>
    </row>
    <row r="439" spans="1:73"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220"/>
      <c r="AY439" s="1"/>
      <c r="AZ439" s="1"/>
      <c r="BA439" s="1"/>
      <c r="BB439" s="1"/>
      <c r="BC439" s="1"/>
      <c r="BD439" s="1"/>
      <c r="BE439" s="1"/>
      <c r="BF439" s="1"/>
      <c r="BG439" s="1"/>
      <c r="BH439" s="1"/>
      <c r="BI439" s="1"/>
      <c r="BJ439" s="1"/>
      <c r="BK439" s="1"/>
      <c r="BL439" s="1"/>
      <c r="BM439" s="1"/>
      <c r="BN439" s="1"/>
      <c r="BO439" s="1"/>
      <c r="BP439" s="1"/>
      <c r="BQ439" s="1"/>
      <c r="BR439" s="1"/>
      <c r="BS439" s="1"/>
      <c r="BT439" s="1"/>
      <c r="BU439" s="1"/>
    </row>
    <row r="440" spans="1:73"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220"/>
      <c r="AY440" s="1"/>
      <c r="AZ440" s="1"/>
      <c r="BA440" s="1"/>
      <c r="BB440" s="1"/>
      <c r="BC440" s="1"/>
      <c r="BD440" s="1"/>
      <c r="BE440" s="1"/>
      <c r="BF440" s="1"/>
      <c r="BG440" s="1"/>
      <c r="BH440" s="1"/>
      <c r="BI440" s="1"/>
      <c r="BJ440" s="1"/>
      <c r="BK440" s="1"/>
      <c r="BL440" s="1"/>
      <c r="BM440" s="1"/>
      <c r="BN440" s="1"/>
      <c r="BO440" s="1"/>
      <c r="BP440" s="1"/>
      <c r="BQ440" s="1"/>
      <c r="BR440" s="1"/>
      <c r="BS440" s="1"/>
      <c r="BT440" s="1"/>
      <c r="BU440" s="1"/>
    </row>
    <row r="441" spans="1:73"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220"/>
      <c r="AY441" s="1"/>
      <c r="AZ441" s="1"/>
      <c r="BA441" s="1"/>
      <c r="BB441" s="1"/>
      <c r="BC441" s="1"/>
      <c r="BD441" s="1"/>
      <c r="BE441" s="1"/>
      <c r="BF441" s="1"/>
      <c r="BG441" s="1"/>
      <c r="BH441" s="1"/>
      <c r="BI441" s="1"/>
      <c r="BJ441" s="1"/>
      <c r="BK441" s="1"/>
      <c r="BL441" s="1"/>
      <c r="BM441" s="1"/>
      <c r="BN441" s="1"/>
      <c r="BO441" s="1"/>
      <c r="BP441" s="1"/>
      <c r="BQ441" s="1"/>
      <c r="BR441" s="1"/>
      <c r="BS441" s="1"/>
      <c r="BT441" s="1"/>
      <c r="BU441" s="1"/>
    </row>
    <row r="442" spans="1:73"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220"/>
      <c r="AY442" s="1"/>
      <c r="AZ442" s="1"/>
      <c r="BA442" s="1"/>
      <c r="BB442" s="1"/>
      <c r="BC442" s="1"/>
      <c r="BD442" s="1"/>
      <c r="BE442" s="1"/>
      <c r="BF442" s="1"/>
      <c r="BG442" s="1"/>
      <c r="BH442" s="1"/>
      <c r="BI442" s="1"/>
      <c r="BJ442" s="1"/>
      <c r="BK442" s="1"/>
      <c r="BL442" s="1"/>
      <c r="BM442" s="1"/>
      <c r="BN442" s="1"/>
      <c r="BO442" s="1"/>
      <c r="BP442" s="1"/>
      <c r="BQ442" s="1"/>
      <c r="BR442" s="1"/>
      <c r="BS442" s="1"/>
      <c r="BT442" s="1"/>
      <c r="BU442" s="1"/>
    </row>
    <row r="443" spans="1:73"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220"/>
      <c r="AY443" s="1"/>
      <c r="AZ443" s="1"/>
      <c r="BA443" s="1"/>
      <c r="BB443" s="1"/>
      <c r="BC443" s="1"/>
      <c r="BD443" s="1"/>
      <c r="BE443" s="1"/>
      <c r="BF443" s="1"/>
      <c r="BG443" s="1"/>
      <c r="BH443" s="1"/>
      <c r="BI443" s="1"/>
      <c r="BJ443" s="1"/>
      <c r="BK443" s="1"/>
      <c r="BL443" s="1"/>
      <c r="BM443" s="1"/>
      <c r="BN443" s="1"/>
      <c r="BO443" s="1"/>
      <c r="BP443" s="1"/>
      <c r="BQ443" s="1"/>
      <c r="BR443" s="1"/>
      <c r="BS443" s="1"/>
      <c r="BT443" s="1"/>
      <c r="BU443" s="1"/>
    </row>
    <row r="444" spans="1:73"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220"/>
      <c r="AY444" s="1"/>
      <c r="AZ444" s="1"/>
      <c r="BA444" s="1"/>
      <c r="BB444" s="1"/>
      <c r="BC444" s="1"/>
      <c r="BD444" s="1"/>
      <c r="BE444" s="1"/>
      <c r="BF444" s="1"/>
      <c r="BG444" s="1"/>
      <c r="BH444" s="1"/>
      <c r="BI444" s="1"/>
      <c r="BJ444" s="1"/>
      <c r="BK444" s="1"/>
      <c r="BL444" s="1"/>
      <c r="BM444" s="1"/>
      <c r="BN444" s="1"/>
      <c r="BO444" s="1"/>
      <c r="BP444" s="1"/>
      <c r="BQ444" s="1"/>
      <c r="BR444" s="1"/>
      <c r="BS444" s="1"/>
      <c r="BT444" s="1"/>
      <c r="BU444" s="1"/>
    </row>
    <row r="445" spans="1:73"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220"/>
      <c r="AY445" s="1"/>
      <c r="AZ445" s="1"/>
      <c r="BA445" s="1"/>
      <c r="BB445" s="1"/>
      <c r="BC445" s="1"/>
      <c r="BD445" s="1"/>
      <c r="BE445" s="1"/>
      <c r="BF445" s="1"/>
      <c r="BG445" s="1"/>
      <c r="BH445" s="1"/>
      <c r="BI445" s="1"/>
      <c r="BJ445" s="1"/>
      <c r="BK445" s="1"/>
      <c r="BL445" s="1"/>
      <c r="BM445" s="1"/>
      <c r="BN445" s="1"/>
      <c r="BO445" s="1"/>
      <c r="BP445" s="1"/>
      <c r="BQ445" s="1"/>
      <c r="BR445" s="1"/>
      <c r="BS445" s="1"/>
      <c r="BT445" s="1"/>
      <c r="BU445" s="1"/>
    </row>
    <row r="446" spans="1:73"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220"/>
      <c r="AY446" s="1"/>
      <c r="AZ446" s="1"/>
      <c r="BA446" s="1"/>
      <c r="BB446" s="1"/>
      <c r="BC446" s="1"/>
      <c r="BD446" s="1"/>
      <c r="BE446" s="1"/>
      <c r="BF446" s="1"/>
      <c r="BG446" s="1"/>
      <c r="BH446" s="1"/>
      <c r="BI446" s="1"/>
      <c r="BJ446" s="1"/>
      <c r="BK446" s="1"/>
      <c r="BL446" s="1"/>
      <c r="BM446" s="1"/>
      <c r="BN446" s="1"/>
      <c r="BO446" s="1"/>
      <c r="BP446" s="1"/>
      <c r="BQ446" s="1"/>
      <c r="BR446" s="1"/>
      <c r="BS446" s="1"/>
      <c r="BT446" s="1"/>
      <c r="BU446" s="1"/>
    </row>
    <row r="447" spans="1:73"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220"/>
      <c r="AY447" s="1"/>
      <c r="AZ447" s="1"/>
      <c r="BA447" s="1"/>
      <c r="BB447" s="1"/>
      <c r="BC447" s="1"/>
      <c r="BD447" s="1"/>
      <c r="BE447" s="1"/>
      <c r="BF447" s="1"/>
      <c r="BG447" s="1"/>
      <c r="BH447" s="1"/>
      <c r="BI447" s="1"/>
      <c r="BJ447" s="1"/>
      <c r="BK447" s="1"/>
      <c r="BL447" s="1"/>
      <c r="BM447" s="1"/>
      <c r="BN447" s="1"/>
      <c r="BO447" s="1"/>
      <c r="BP447" s="1"/>
      <c r="BQ447" s="1"/>
      <c r="BR447" s="1"/>
      <c r="BS447" s="1"/>
      <c r="BT447" s="1"/>
      <c r="BU447" s="1"/>
    </row>
    <row r="448" spans="1:73"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220"/>
      <c r="AY448" s="1"/>
      <c r="AZ448" s="1"/>
      <c r="BA448" s="1"/>
      <c r="BB448" s="1"/>
      <c r="BC448" s="1"/>
      <c r="BD448" s="1"/>
      <c r="BE448" s="1"/>
      <c r="BF448" s="1"/>
      <c r="BG448" s="1"/>
      <c r="BH448" s="1"/>
      <c r="BI448" s="1"/>
      <c r="BJ448" s="1"/>
      <c r="BK448" s="1"/>
      <c r="BL448" s="1"/>
      <c r="BM448" s="1"/>
      <c r="BN448" s="1"/>
      <c r="BO448" s="1"/>
      <c r="BP448" s="1"/>
      <c r="BQ448" s="1"/>
      <c r="BR448" s="1"/>
      <c r="BS448" s="1"/>
      <c r="BT448" s="1"/>
      <c r="BU448" s="1"/>
    </row>
    <row r="449" spans="1:73"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220"/>
      <c r="AY449" s="1"/>
      <c r="AZ449" s="1"/>
      <c r="BA449" s="1"/>
      <c r="BB449" s="1"/>
      <c r="BC449" s="1"/>
      <c r="BD449" s="1"/>
      <c r="BE449" s="1"/>
      <c r="BF449" s="1"/>
      <c r="BG449" s="1"/>
      <c r="BH449" s="1"/>
      <c r="BI449" s="1"/>
      <c r="BJ449" s="1"/>
      <c r="BK449" s="1"/>
      <c r="BL449" s="1"/>
      <c r="BM449" s="1"/>
      <c r="BN449" s="1"/>
      <c r="BO449" s="1"/>
      <c r="BP449" s="1"/>
      <c r="BQ449" s="1"/>
      <c r="BR449" s="1"/>
      <c r="BS449" s="1"/>
      <c r="BT449" s="1"/>
      <c r="BU449" s="1"/>
    </row>
    <row r="450" spans="1:73"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220"/>
      <c r="AY450" s="1"/>
      <c r="AZ450" s="1"/>
      <c r="BA450" s="1"/>
      <c r="BB450" s="1"/>
      <c r="BC450" s="1"/>
      <c r="BD450" s="1"/>
      <c r="BE450" s="1"/>
      <c r="BF450" s="1"/>
      <c r="BG450" s="1"/>
      <c r="BH450" s="1"/>
      <c r="BI450" s="1"/>
      <c r="BJ450" s="1"/>
      <c r="BK450" s="1"/>
      <c r="BL450" s="1"/>
      <c r="BM450" s="1"/>
      <c r="BN450" s="1"/>
      <c r="BO450" s="1"/>
      <c r="BP450" s="1"/>
      <c r="BQ450" s="1"/>
      <c r="BR450" s="1"/>
      <c r="BS450" s="1"/>
      <c r="BT450" s="1"/>
      <c r="BU450" s="1"/>
    </row>
    <row r="451" spans="1:73"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220"/>
      <c r="AY451" s="1"/>
      <c r="AZ451" s="1"/>
      <c r="BA451" s="1"/>
      <c r="BB451" s="1"/>
      <c r="BC451" s="1"/>
      <c r="BD451" s="1"/>
      <c r="BE451" s="1"/>
      <c r="BF451" s="1"/>
      <c r="BG451" s="1"/>
      <c r="BH451" s="1"/>
      <c r="BI451" s="1"/>
      <c r="BJ451" s="1"/>
      <c r="BK451" s="1"/>
      <c r="BL451" s="1"/>
      <c r="BM451" s="1"/>
      <c r="BN451" s="1"/>
      <c r="BO451" s="1"/>
      <c r="BP451" s="1"/>
      <c r="BQ451" s="1"/>
      <c r="BR451" s="1"/>
      <c r="BS451" s="1"/>
      <c r="BT451" s="1"/>
      <c r="BU451" s="1"/>
    </row>
    <row r="452" spans="1:73"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220"/>
      <c r="AY452" s="1"/>
      <c r="AZ452" s="1"/>
      <c r="BA452" s="1"/>
      <c r="BB452" s="1"/>
      <c r="BC452" s="1"/>
      <c r="BD452" s="1"/>
      <c r="BE452" s="1"/>
      <c r="BF452" s="1"/>
      <c r="BG452" s="1"/>
      <c r="BH452" s="1"/>
      <c r="BI452" s="1"/>
      <c r="BJ452" s="1"/>
      <c r="BK452" s="1"/>
      <c r="BL452" s="1"/>
      <c r="BM452" s="1"/>
      <c r="BN452" s="1"/>
      <c r="BO452" s="1"/>
      <c r="BP452" s="1"/>
      <c r="BQ452" s="1"/>
      <c r="BR452" s="1"/>
      <c r="BS452" s="1"/>
      <c r="BT452" s="1"/>
      <c r="BU452" s="1"/>
    </row>
    <row r="453" spans="1:73"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220"/>
      <c r="AY453" s="1"/>
      <c r="AZ453" s="1"/>
      <c r="BA453" s="1"/>
      <c r="BB453" s="1"/>
      <c r="BC453" s="1"/>
      <c r="BD453" s="1"/>
      <c r="BE453" s="1"/>
      <c r="BF453" s="1"/>
      <c r="BG453" s="1"/>
      <c r="BH453" s="1"/>
      <c r="BI453" s="1"/>
      <c r="BJ453" s="1"/>
      <c r="BK453" s="1"/>
      <c r="BL453" s="1"/>
      <c r="BM453" s="1"/>
      <c r="BN453" s="1"/>
      <c r="BO453" s="1"/>
      <c r="BP453" s="1"/>
      <c r="BQ453" s="1"/>
      <c r="BR453" s="1"/>
      <c r="BS453" s="1"/>
      <c r="BT453" s="1"/>
      <c r="BU453" s="1"/>
    </row>
    <row r="454" spans="1:73"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220"/>
      <c r="AY454" s="1"/>
      <c r="AZ454" s="1"/>
      <c r="BA454" s="1"/>
      <c r="BB454" s="1"/>
      <c r="BC454" s="1"/>
      <c r="BD454" s="1"/>
      <c r="BE454" s="1"/>
      <c r="BF454" s="1"/>
      <c r="BG454" s="1"/>
      <c r="BH454" s="1"/>
      <c r="BI454" s="1"/>
      <c r="BJ454" s="1"/>
      <c r="BK454" s="1"/>
      <c r="BL454" s="1"/>
      <c r="BM454" s="1"/>
      <c r="BN454" s="1"/>
      <c r="BO454" s="1"/>
      <c r="BP454" s="1"/>
      <c r="BQ454" s="1"/>
      <c r="BR454" s="1"/>
      <c r="BS454" s="1"/>
      <c r="BT454" s="1"/>
      <c r="BU454" s="1"/>
    </row>
    <row r="455" spans="1:73"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220"/>
      <c r="AY455" s="1"/>
      <c r="AZ455" s="1"/>
      <c r="BA455" s="1"/>
      <c r="BB455" s="1"/>
      <c r="BC455" s="1"/>
      <c r="BD455" s="1"/>
      <c r="BE455" s="1"/>
      <c r="BF455" s="1"/>
      <c r="BG455" s="1"/>
      <c r="BH455" s="1"/>
      <c r="BI455" s="1"/>
      <c r="BJ455" s="1"/>
      <c r="BK455" s="1"/>
      <c r="BL455" s="1"/>
      <c r="BM455" s="1"/>
      <c r="BN455" s="1"/>
      <c r="BO455" s="1"/>
      <c r="BP455" s="1"/>
      <c r="BQ455" s="1"/>
      <c r="BR455" s="1"/>
      <c r="BS455" s="1"/>
      <c r="BT455" s="1"/>
      <c r="BU455" s="1"/>
    </row>
    <row r="456" spans="1:73"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220"/>
      <c r="AY456" s="1"/>
      <c r="AZ456" s="1"/>
      <c r="BA456" s="1"/>
      <c r="BB456" s="1"/>
      <c r="BC456" s="1"/>
      <c r="BD456" s="1"/>
      <c r="BE456" s="1"/>
      <c r="BF456" s="1"/>
      <c r="BG456" s="1"/>
      <c r="BH456" s="1"/>
      <c r="BI456" s="1"/>
      <c r="BJ456" s="1"/>
      <c r="BK456" s="1"/>
      <c r="BL456" s="1"/>
      <c r="BM456" s="1"/>
      <c r="BN456" s="1"/>
      <c r="BO456" s="1"/>
      <c r="BP456" s="1"/>
      <c r="BQ456" s="1"/>
      <c r="BR456" s="1"/>
      <c r="BS456" s="1"/>
      <c r="BT456" s="1"/>
      <c r="BU456" s="1"/>
    </row>
    <row r="457" spans="1:73"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220"/>
      <c r="AY457" s="1"/>
      <c r="AZ457" s="1"/>
      <c r="BA457" s="1"/>
      <c r="BB457" s="1"/>
      <c r="BC457" s="1"/>
      <c r="BD457" s="1"/>
      <c r="BE457" s="1"/>
      <c r="BF457" s="1"/>
      <c r="BG457" s="1"/>
      <c r="BH457" s="1"/>
      <c r="BI457" s="1"/>
      <c r="BJ457" s="1"/>
      <c r="BK457" s="1"/>
      <c r="BL457" s="1"/>
      <c r="BM457" s="1"/>
      <c r="BN457" s="1"/>
      <c r="BO457" s="1"/>
      <c r="BP457" s="1"/>
      <c r="BQ457" s="1"/>
      <c r="BR457" s="1"/>
      <c r="BS457" s="1"/>
      <c r="BT457" s="1"/>
      <c r="BU457" s="1"/>
    </row>
    <row r="458" spans="1:73"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220"/>
      <c r="AY458" s="1"/>
      <c r="AZ458" s="1"/>
      <c r="BA458" s="1"/>
      <c r="BB458" s="1"/>
      <c r="BC458" s="1"/>
      <c r="BD458" s="1"/>
      <c r="BE458" s="1"/>
      <c r="BF458" s="1"/>
      <c r="BG458" s="1"/>
      <c r="BH458" s="1"/>
      <c r="BI458" s="1"/>
      <c r="BJ458" s="1"/>
      <c r="BK458" s="1"/>
      <c r="BL458" s="1"/>
      <c r="BM458" s="1"/>
      <c r="BN458" s="1"/>
      <c r="BO458" s="1"/>
      <c r="BP458" s="1"/>
      <c r="BQ458" s="1"/>
      <c r="BR458" s="1"/>
      <c r="BS458" s="1"/>
      <c r="BT458" s="1"/>
      <c r="BU458" s="1"/>
    </row>
    <row r="459" spans="1:73"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220"/>
      <c r="AY459" s="1"/>
      <c r="AZ459" s="1"/>
      <c r="BA459" s="1"/>
      <c r="BB459" s="1"/>
      <c r="BC459" s="1"/>
      <c r="BD459" s="1"/>
      <c r="BE459" s="1"/>
      <c r="BF459" s="1"/>
      <c r="BG459" s="1"/>
      <c r="BH459" s="1"/>
      <c r="BI459" s="1"/>
      <c r="BJ459" s="1"/>
      <c r="BK459" s="1"/>
      <c r="BL459" s="1"/>
      <c r="BM459" s="1"/>
      <c r="BN459" s="1"/>
      <c r="BO459" s="1"/>
      <c r="BP459" s="1"/>
      <c r="BQ459" s="1"/>
      <c r="BR459" s="1"/>
      <c r="BS459" s="1"/>
      <c r="BT459" s="1"/>
      <c r="BU459" s="1"/>
    </row>
    <row r="460" spans="1:73"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220"/>
      <c r="AY460" s="1"/>
      <c r="AZ460" s="1"/>
      <c r="BA460" s="1"/>
      <c r="BB460" s="1"/>
      <c r="BC460" s="1"/>
      <c r="BD460" s="1"/>
      <c r="BE460" s="1"/>
      <c r="BF460" s="1"/>
      <c r="BG460" s="1"/>
      <c r="BH460" s="1"/>
      <c r="BI460" s="1"/>
      <c r="BJ460" s="1"/>
      <c r="BK460" s="1"/>
      <c r="BL460" s="1"/>
      <c r="BM460" s="1"/>
      <c r="BN460" s="1"/>
      <c r="BO460" s="1"/>
      <c r="BP460" s="1"/>
      <c r="BQ460" s="1"/>
      <c r="BR460" s="1"/>
      <c r="BS460" s="1"/>
      <c r="BT460" s="1"/>
      <c r="BU460" s="1"/>
    </row>
    <row r="461" spans="1:73"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220"/>
      <c r="AY461" s="1"/>
      <c r="AZ461" s="1"/>
      <c r="BA461" s="1"/>
      <c r="BB461" s="1"/>
      <c r="BC461" s="1"/>
      <c r="BD461" s="1"/>
      <c r="BE461" s="1"/>
      <c r="BF461" s="1"/>
      <c r="BG461" s="1"/>
      <c r="BH461" s="1"/>
      <c r="BI461" s="1"/>
      <c r="BJ461" s="1"/>
      <c r="BK461" s="1"/>
      <c r="BL461" s="1"/>
      <c r="BM461" s="1"/>
      <c r="BN461" s="1"/>
      <c r="BO461" s="1"/>
      <c r="BP461" s="1"/>
      <c r="BQ461" s="1"/>
      <c r="BR461" s="1"/>
      <c r="BS461" s="1"/>
      <c r="BT461" s="1"/>
      <c r="BU461" s="1"/>
    </row>
    <row r="462" spans="1:73"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220"/>
      <c r="AY462" s="1"/>
      <c r="AZ462" s="1"/>
      <c r="BA462" s="1"/>
      <c r="BB462" s="1"/>
      <c r="BC462" s="1"/>
      <c r="BD462" s="1"/>
      <c r="BE462" s="1"/>
      <c r="BF462" s="1"/>
      <c r="BG462" s="1"/>
      <c r="BH462" s="1"/>
      <c r="BI462" s="1"/>
      <c r="BJ462" s="1"/>
      <c r="BK462" s="1"/>
      <c r="BL462" s="1"/>
      <c r="BM462" s="1"/>
      <c r="BN462" s="1"/>
      <c r="BO462" s="1"/>
      <c r="BP462" s="1"/>
      <c r="BQ462" s="1"/>
      <c r="BR462" s="1"/>
      <c r="BS462" s="1"/>
      <c r="BT462" s="1"/>
      <c r="BU462" s="1"/>
    </row>
    <row r="463" spans="1:73"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220"/>
      <c r="AY463" s="1"/>
      <c r="AZ463" s="1"/>
      <c r="BA463" s="1"/>
      <c r="BB463" s="1"/>
      <c r="BC463" s="1"/>
      <c r="BD463" s="1"/>
      <c r="BE463" s="1"/>
      <c r="BF463" s="1"/>
      <c r="BG463" s="1"/>
      <c r="BH463" s="1"/>
      <c r="BI463" s="1"/>
      <c r="BJ463" s="1"/>
      <c r="BK463" s="1"/>
      <c r="BL463" s="1"/>
      <c r="BM463" s="1"/>
      <c r="BN463" s="1"/>
      <c r="BO463" s="1"/>
      <c r="BP463" s="1"/>
      <c r="BQ463" s="1"/>
      <c r="BR463" s="1"/>
      <c r="BS463" s="1"/>
      <c r="BT463" s="1"/>
      <c r="BU463" s="1"/>
    </row>
    <row r="464" spans="1:73"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220"/>
      <c r="AY464" s="1"/>
      <c r="AZ464" s="1"/>
      <c r="BA464" s="1"/>
      <c r="BB464" s="1"/>
      <c r="BC464" s="1"/>
      <c r="BD464" s="1"/>
      <c r="BE464" s="1"/>
      <c r="BF464" s="1"/>
      <c r="BG464" s="1"/>
      <c r="BH464" s="1"/>
      <c r="BI464" s="1"/>
      <c r="BJ464" s="1"/>
      <c r="BK464" s="1"/>
      <c r="BL464" s="1"/>
      <c r="BM464" s="1"/>
      <c r="BN464" s="1"/>
      <c r="BO464" s="1"/>
      <c r="BP464" s="1"/>
      <c r="BQ464" s="1"/>
      <c r="BR464" s="1"/>
      <c r="BS464" s="1"/>
      <c r="BT464" s="1"/>
      <c r="BU464" s="1"/>
    </row>
    <row r="465" spans="1:73"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220"/>
      <c r="AY465" s="1"/>
      <c r="AZ465" s="1"/>
      <c r="BA465" s="1"/>
      <c r="BB465" s="1"/>
      <c r="BC465" s="1"/>
      <c r="BD465" s="1"/>
      <c r="BE465" s="1"/>
      <c r="BF465" s="1"/>
      <c r="BG465" s="1"/>
      <c r="BH465" s="1"/>
      <c r="BI465" s="1"/>
      <c r="BJ465" s="1"/>
      <c r="BK465" s="1"/>
      <c r="BL465" s="1"/>
      <c r="BM465" s="1"/>
      <c r="BN465" s="1"/>
      <c r="BO465" s="1"/>
      <c r="BP465" s="1"/>
      <c r="BQ465" s="1"/>
      <c r="BR465" s="1"/>
      <c r="BS465" s="1"/>
      <c r="BT465" s="1"/>
      <c r="BU465" s="1"/>
    </row>
    <row r="466" spans="1:73"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220"/>
      <c r="AY466" s="1"/>
      <c r="AZ466" s="1"/>
      <c r="BA466" s="1"/>
      <c r="BB466" s="1"/>
      <c r="BC466" s="1"/>
      <c r="BD466" s="1"/>
      <c r="BE466" s="1"/>
      <c r="BF466" s="1"/>
      <c r="BG466" s="1"/>
      <c r="BH466" s="1"/>
      <c r="BI466" s="1"/>
      <c r="BJ466" s="1"/>
      <c r="BK466" s="1"/>
      <c r="BL466" s="1"/>
      <c r="BM466" s="1"/>
      <c r="BN466" s="1"/>
      <c r="BO466" s="1"/>
      <c r="BP466" s="1"/>
      <c r="BQ466" s="1"/>
      <c r="BR466" s="1"/>
      <c r="BS466" s="1"/>
      <c r="BT466" s="1"/>
      <c r="BU466" s="1"/>
    </row>
    <row r="467" spans="1:73"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220"/>
      <c r="AY467" s="1"/>
      <c r="AZ467" s="1"/>
      <c r="BA467" s="1"/>
      <c r="BB467" s="1"/>
      <c r="BC467" s="1"/>
      <c r="BD467" s="1"/>
      <c r="BE467" s="1"/>
      <c r="BF467" s="1"/>
      <c r="BG467" s="1"/>
      <c r="BH467" s="1"/>
      <c r="BI467" s="1"/>
      <c r="BJ467" s="1"/>
      <c r="BK467" s="1"/>
      <c r="BL467" s="1"/>
      <c r="BM467" s="1"/>
      <c r="BN467" s="1"/>
      <c r="BO467" s="1"/>
      <c r="BP467" s="1"/>
      <c r="BQ467" s="1"/>
      <c r="BR467" s="1"/>
      <c r="BS467" s="1"/>
      <c r="BT467" s="1"/>
      <c r="BU467" s="1"/>
    </row>
    <row r="468" spans="1:73"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220"/>
      <c r="AY468" s="1"/>
      <c r="AZ468" s="1"/>
      <c r="BA468" s="1"/>
      <c r="BB468" s="1"/>
      <c r="BC468" s="1"/>
      <c r="BD468" s="1"/>
      <c r="BE468" s="1"/>
      <c r="BF468" s="1"/>
      <c r="BG468" s="1"/>
      <c r="BH468" s="1"/>
      <c r="BI468" s="1"/>
      <c r="BJ468" s="1"/>
      <c r="BK468" s="1"/>
      <c r="BL468" s="1"/>
      <c r="BM468" s="1"/>
      <c r="BN468" s="1"/>
      <c r="BO468" s="1"/>
      <c r="BP468" s="1"/>
      <c r="BQ468" s="1"/>
      <c r="BR468" s="1"/>
      <c r="BS468" s="1"/>
      <c r="BT468" s="1"/>
      <c r="BU468" s="1"/>
    </row>
    <row r="469" spans="1:73"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220"/>
      <c r="AY469" s="1"/>
      <c r="AZ469" s="1"/>
      <c r="BA469" s="1"/>
      <c r="BB469" s="1"/>
      <c r="BC469" s="1"/>
      <c r="BD469" s="1"/>
      <c r="BE469" s="1"/>
      <c r="BF469" s="1"/>
      <c r="BG469" s="1"/>
      <c r="BH469" s="1"/>
      <c r="BI469" s="1"/>
      <c r="BJ469" s="1"/>
      <c r="BK469" s="1"/>
      <c r="BL469" s="1"/>
      <c r="BM469" s="1"/>
      <c r="BN469" s="1"/>
      <c r="BO469" s="1"/>
      <c r="BP469" s="1"/>
      <c r="BQ469" s="1"/>
      <c r="BR469" s="1"/>
      <c r="BS469" s="1"/>
      <c r="BT469" s="1"/>
      <c r="BU469" s="1"/>
    </row>
    <row r="470" spans="1:73"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220"/>
      <c r="AY470" s="1"/>
      <c r="AZ470" s="1"/>
      <c r="BA470" s="1"/>
      <c r="BB470" s="1"/>
      <c r="BC470" s="1"/>
      <c r="BD470" s="1"/>
      <c r="BE470" s="1"/>
      <c r="BF470" s="1"/>
      <c r="BG470" s="1"/>
      <c r="BH470" s="1"/>
      <c r="BI470" s="1"/>
      <c r="BJ470" s="1"/>
      <c r="BK470" s="1"/>
      <c r="BL470" s="1"/>
      <c r="BM470" s="1"/>
      <c r="BN470" s="1"/>
      <c r="BO470" s="1"/>
      <c r="BP470" s="1"/>
      <c r="BQ470" s="1"/>
      <c r="BR470" s="1"/>
      <c r="BS470" s="1"/>
      <c r="BT470" s="1"/>
      <c r="BU470" s="1"/>
    </row>
    <row r="471" spans="1:73"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220"/>
      <c r="AY471" s="1"/>
      <c r="AZ471" s="1"/>
      <c r="BA471" s="1"/>
      <c r="BB471" s="1"/>
      <c r="BC471" s="1"/>
      <c r="BD471" s="1"/>
      <c r="BE471" s="1"/>
      <c r="BF471" s="1"/>
      <c r="BG471" s="1"/>
      <c r="BH471" s="1"/>
      <c r="BI471" s="1"/>
      <c r="BJ471" s="1"/>
      <c r="BK471" s="1"/>
      <c r="BL471" s="1"/>
      <c r="BM471" s="1"/>
      <c r="BN471" s="1"/>
      <c r="BO471" s="1"/>
      <c r="BP471" s="1"/>
      <c r="BQ471" s="1"/>
      <c r="BR471" s="1"/>
      <c r="BS471" s="1"/>
      <c r="BT471" s="1"/>
      <c r="BU471" s="1"/>
    </row>
    <row r="472" spans="1:73"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220"/>
      <c r="AY472" s="1"/>
      <c r="AZ472" s="1"/>
      <c r="BA472" s="1"/>
      <c r="BB472" s="1"/>
      <c r="BC472" s="1"/>
      <c r="BD472" s="1"/>
      <c r="BE472" s="1"/>
      <c r="BF472" s="1"/>
      <c r="BG472" s="1"/>
      <c r="BH472" s="1"/>
      <c r="BI472" s="1"/>
      <c r="BJ472" s="1"/>
      <c r="BK472" s="1"/>
      <c r="BL472" s="1"/>
      <c r="BM472" s="1"/>
      <c r="BN472" s="1"/>
      <c r="BO472" s="1"/>
      <c r="BP472" s="1"/>
      <c r="BQ472" s="1"/>
      <c r="BR472" s="1"/>
      <c r="BS472" s="1"/>
      <c r="BT472" s="1"/>
      <c r="BU472" s="1"/>
    </row>
    <row r="473" spans="1:73"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220"/>
      <c r="AY473" s="1"/>
      <c r="AZ473" s="1"/>
      <c r="BA473" s="1"/>
      <c r="BB473" s="1"/>
      <c r="BC473" s="1"/>
      <c r="BD473" s="1"/>
      <c r="BE473" s="1"/>
      <c r="BF473" s="1"/>
      <c r="BG473" s="1"/>
      <c r="BH473" s="1"/>
      <c r="BI473" s="1"/>
      <c r="BJ473" s="1"/>
      <c r="BK473" s="1"/>
      <c r="BL473" s="1"/>
      <c r="BM473" s="1"/>
      <c r="BN473" s="1"/>
      <c r="BO473" s="1"/>
      <c r="BP473" s="1"/>
      <c r="BQ473" s="1"/>
      <c r="BR473" s="1"/>
      <c r="BS473" s="1"/>
      <c r="BT473" s="1"/>
      <c r="BU473" s="1"/>
    </row>
    <row r="474" spans="1:73"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220"/>
      <c r="AY474" s="1"/>
      <c r="AZ474" s="1"/>
      <c r="BA474" s="1"/>
      <c r="BB474" s="1"/>
      <c r="BC474" s="1"/>
      <c r="BD474" s="1"/>
      <c r="BE474" s="1"/>
      <c r="BF474" s="1"/>
      <c r="BG474" s="1"/>
      <c r="BH474" s="1"/>
      <c r="BI474" s="1"/>
      <c r="BJ474" s="1"/>
      <c r="BK474" s="1"/>
      <c r="BL474" s="1"/>
      <c r="BM474" s="1"/>
      <c r="BN474" s="1"/>
      <c r="BO474" s="1"/>
      <c r="BP474" s="1"/>
      <c r="BQ474" s="1"/>
      <c r="BR474" s="1"/>
      <c r="BS474" s="1"/>
      <c r="BT474" s="1"/>
      <c r="BU474" s="1"/>
    </row>
    <row r="475" spans="1:73"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220"/>
      <c r="AY475" s="1"/>
      <c r="AZ475" s="1"/>
      <c r="BA475" s="1"/>
      <c r="BB475" s="1"/>
      <c r="BC475" s="1"/>
      <c r="BD475" s="1"/>
      <c r="BE475" s="1"/>
      <c r="BF475" s="1"/>
      <c r="BG475" s="1"/>
      <c r="BH475" s="1"/>
      <c r="BI475" s="1"/>
      <c r="BJ475" s="1"/>
      <c r="BK475" s="1"/>
      <c r="BL475" s="1"/>
      <c r="BM475" s="1"/>
      <c r="BN475" s="1"/>
      <c r="BO475" s="1"/>
      <c r="BP475" s="1"/>
      <c r="BQ475" s="1"/>
      <c r="BR475" s="1"/>
      <c r="BS475" s="1"/>
      <c r="BT475" s="1"/>
      <c r="BU475" s="1"/>
    </row>
    <row r="476" spans="1:73"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220"/>
      <c r="AY476" s="1"/>
      <c r="AZ476" s="1"/>
      <c r="BA476" s="1"/>
      <c r="BB476" s="1"/>
      <c r="BC476" s="1"/>
      <c r="BD476" s="1"/>
      <c r="BE476" s="1"/>
      <c r="BF476" s="1"/>
      <c r="BG476" s="1"/>
      <c r="BH476" s="1"/>
      <c r="BI476" s="1"/>
      <c r="BJ476" s="1"/>
      <c r="BK476" s="1"/>
      <c r="BL476" s="1"/>
      <c r="BM476" s="1"/>
      <c r="BN476" s="1"/>
      <c r="BO476" s="1"/>
      <c r="BP476" s="1"/>
      <c r="BQ476" s="1"/>
      <c r="BR476" s="1"/>
      <c r="BS476" s="1"/>
      <c r="BT476" s="1"/>
      <c r="BU476" s="1"/>
    </row>
    <row r="477" spans="1:73"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220"/>
      <c r="AY477" s="1"/>
      <c r="AZ477" s="1"/>
      <c r="BA477" s="1"/>
      <c r="BB477" s="1"/>
      <c r="BC477" s="1"/>
      <c r="BD477" s="1"/>
      <c r="BE477" s="1"/>
      <c r="BF477" s="1"/>
      <c r="BG477" s="1"/>
      <c r="BH477" s="1"/>
      <c r="BI477" s="1"/>
      <c r="BJ477" s="1"/>
      <c r="BK477" s="1"/>
      <c r="BL477" s="1"/>
      <c r="BM477" s="1"/>
      <c r="BN477" s="1"/>
      <c r="BO477" s="1"/>
      <c r="BP477" s="1"/>
      <c r="BQ477" s="1"/>
      <c r="BR477" s="1"/>
      <c r="BS477" s="1"/>
      <c r="BT477" s="1"/>
      <c r="BU477" s="1"/>
    </row>
    <row r="478" spans="1:73"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220"/>
      <c r="AY478" s="1"/>
      <c r="AZ478" s="1"/>
      <c r="BA478" s="1"/>
      <c r="BB478" s="1"/>
      <c r="BC478" s="1"/>
      <c r="BD478" s="1"/>
      <c r="BE478" s="1"/>
      <c r="BF478" s="1"/>
      <c r="BG478" s="1"/>
      <c r="BH478" s="1"/>
      <c r="BI478" s="1"/>
      <c r="BJ478" s="1"/>
      <c r="BK478" s="1"/>
      <c r="BL478" s="1"/>
      <c r="BM478" s="1"/>
      <c r="BN478" s="1"/>
      <c r="BO478" s="1"/>
      <c r="BP478" s="1"/>
      <c r="BQ478" s="1"/>
      <c r="BR478" s="1"/>
      <c r="BS478" s="1"/>
      <c r="BT478" s="1"/>
      <c r="BU478" s="1"/>
    </row>
    <row r="479" spans="1:73"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220"/>
      <c r="AY479" s="1"/>
      <c r="AZ479" s="1"/>
      <c r="BA479" s="1"/>
      <c r="BB479" s="1"/>
      <c r="BC479" s="1"/>
      <c r="BD479" s="1"/>
      <c r="BE479" s="1"/>
      <c r="BF479" s="1"/>
      <c r="BG479" s="1"/>
      <c r="BH479" s="1"/>
      <c r="BI479" s="1"/>
      <c r="BJ479" s="1"/>
      <c r="BK479" s="1"/>
      <c r="BL479" s="1"/>
      <c r="BM479" s="1"/>
      <c r="BN479" s="1"/>
      <c r="BO479" s="1"/>
      <c r="BP479" s="1"/>
      <c r="BQ479" s="1"/>
      <c r="BR479" s="1"/>
      <c r="BS479" s="1"/>
      <c r="BT479" s="1"/>
      <c r="BU479" s="1"/>
    </row>
    <row r="480" spans="1:73"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220"/>
      <c r="AY480" s="1"/>
      <c r="AZ480" s="1"/>
      <c r="BA480" s="1"/>
      <c r="BB480" s="1"/>
      <c r="BC480" s="1"/>
      <c r="BD480" s="1"/>
      <c r="BE480" s="1"/>
      <c r="BF480" s="1"/>
      <c r="BG480" s="1"/>
      <c r="BH480" s="1"/>
      <c r="BI480" s="1"/>
      <c r="BJ480" s="1"/>
      <c r="BK480" s="1"/>
      <c r="BL480" s="1"/>
      <c r="BM480" s="1"/>
      <c r="BN480" s="1"/>
      <c r="BO480" s="1"/>
      <c r="BP480" s="1"/>
      <c r="BQ480" s="1"/>
      <c r="BR480" s="1"/>
      <c r="BS480" s="1"/>
      <c r="BT480" s="1"/>
      <c r="BU480" s="1"/>
    </row>
    <row r="481" spans="1:73"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220"/>
      <c r="AY481" s="1"/>
      <c r="AZ481" s="1"/>
      <c r="BA481" s="1"/>
      <c r="BB481" s="1"/>
      <c r="BC481" s="1"/>
      <c r="BD481" s="1"/>
      <c r="BE481" s="1"/>
      <c r="BF481" s="1"/>
      <c r="BG481" s="1"/>
      <c r="BH481" s="1"/>
      <c r="BI481" s="1"/>
      <c r="BJ481" s="1"/>
      <c r="BK481" s="1"/>
      <c r="BL481" s="1"/>
      <c r="BM481" s="1"/>
      <c r="BN481" s="1"/>
      <c r="BO481" s="1"/>
      <c r="BP481" s="1"/>
      <c r="BQ481" s="1"/>
      <c r="BR481" s="1"/>
      <c r="BS481" s="1"/>
      <c r="BT481" s="1"/>
      <c r="BU481" s="1"/>
    </row>
    <row r="482" spans="1:73"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220"/>
      <c r="AY482" s="1"/>
      <c r="AZ482" s="1"/>
      <c r="BA482" s="1"/>
      <c r="BB482" s="1"/>
      <c r="BC482" s="1"/>
      <c r="BD482" s="1"/>
      <c r="BE482" s="1"/>
      <c r="BF482" s="1"/>
      <c r="BG482" s="1"/>
      <c r="BH482" s="1"/>
      <c r="BI482" s="1"/>
      <c r="BJ482" s="1"/>
      <c r="BK482" s="1"/>
      <c r="BL482" s="1"/>
      <c r="BM482" s="1"/>
      <c r="BN482" s="1"/>
      <c r="BO482" s="1"/>
      <c r="BP482" s="1"/>
      <c r="BQ482" s="1"/>
      <c r="BR482" s="1"/>
      <c r="BS482" s="1"/>
      <c r="BT482" s="1"/>
      <c r="BU482" s="1"/>
    </row>
    <row r="483" spans="1:73"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220"/>
      <c r="AY483" s="1"/>
      <c r="AZ483" s="1"/>
      <c r="BA483" s="1"/>
      <c r="BB483" s="1"/>
      <c r="BC483" s="1"/>
      <c r="BD483" s="1"/>
      <c r="BE483" s="1"/>
      <c r="BF483" s="1"/>
      <c r="BG483" s="1"/>
      <c r="BH483" s="1"/>
      <c r="BI483" s="1"/>
      <c r="BJ483" s="1"/>
      <c r="BK483" s="1"/>
      <c r="BL483" s="1"/>
      <c r="BM483" s="1"/>
      <c r="BN483" s="1"/>
      <c r="BO483" s="1"/>
      <c r="BP483" s="1"/>
      <c r="BQ483" s="1"/>
      <c r="BR483" s="1"/>
      <c r="BS483" s="1"/>
      <c r="BT483" s="1"/>
      <c r="BU483" s="1"/>
    </row>
    <row r="484" spans="1:73"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220"/>
      <c r="AY484" s="1"/>
      <c r="AZ484" s="1"/>
      <c r="BA484" s="1"/>
      <c r="BB484" s="1"/>
      <c r="BC484" s="1"/>
      <c r="BD484" s="1"/>
      <c r="BE484" s="1"/>
      <c r="BF484" s="1"/>
      <c r="BG484" s="1"/>
      <c r="BH484" s="1"/>
      <c r="BI484" s="1"/>
      <c r="BJ484" s="1"/>
      <c r="BK484" s="1"/>
      <c r="BL484" s="1"/>
      <c r="BM484" s="1"/>
      <c r="BN484" s="1"/>
      <c r="BO484" s="1"/>
      <c r="BP484" s="1"/>
      <c r="BQ484" s="1"/>
      <c r="BR484" s="1"/>
      <c r="BS484" s="1"/>
      <c r="BT484" s="1"/>
      <c r="BU484" s="1"/>
    </row>
    <row r="485" spans="1:73"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220"/>
      <c r="AY485" s="1"/>
      <c r="AZ485" s="1"/>
      <c r="BA485" s="1"/>
      <c r="BB485" s="1"/>
      <c r="BC485" s="1"/>
      <c r="BD485" s="1"/>
      <c r="BE485" s="1"/>
      <c r="BF485" s="1"/>
      <c r="BG485" s="1"/>
      <c r="BH485" s="1"/>
      <c r="BI485" s="1"/>
      <c r="BJ485" s="1"/>
      <c r="BK485" s="1"/>
      <c r="BL485" s="1"/>
      <c r="BM485" s="1"/>
      <c r="BN485" s="1"/>
      <c r="BO485" s="1"/>
      <c r="BP485" s="1"/>
      <c r="BQ485" s="1"/>
      <c r="BR485" s="1"/>
      <c r="BS485" s="1"/>
      <c r="BT485" s="1"/>
      <c r="BU485" s="1"/>
    </row>
    <row r="486" spans="1:73"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220"/>
      <c r="AY486" s="1"/>
      <c r="AZ486" s="1"/>
      <c r="BA486" s="1"/>
      <c r="BB486" s="1"/>
      <c r="BC486" s="1"/>
      <c r="BD486" s="1"/>
      <c r="BE486" s="1"/>
      <c r="BF486" s="1"/>
      <c r="BG486" s="1"/>
      <c r="BH486" s="1"/>
      <c r="BI486" s="1"/>
      <c r="BJ486" s="1"/>
      <c r="BK486" s="1"/>
      <c r="BL486" s="1"/>
      <c r="BM486" s="1"/>
      <c r="BN486" s="1"/>
      <c r="BO486" s="1"/>
      <c r="BP486" s="1"/>
      <c r="BQ486" s="1"/>
      <c r="BR486" s="1"/>
      <c r="BS486" s="1"/>
      <c r="BT486" s="1"/>
      <c r="BU486" s="1"/>
    </row>
    <row r="487" spans="1:73"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220"/>
      <c r="AY487" s="1"/>
      <c r="AZ487" s="1"/>
      <c r="BA487" s="1"/>
      <c r="BB487" s="1"/>
      <c r="BC487" s="1"/>
      <c r="BD487" s="1"/>
      <c r="BE487" s="1"/>
      <c r="BF487" s="1"/>
      <c r="BG487" s="1"/>
      <c r="BH487" s="1"/>
      <c r="BI487" s="1"/>
      <c r="BJ487" s="1"/>
      <c r="BK487" s="1"/>
      <c r="BL487" s="1"/>
      <c r="BM487" s="1"/>
      <c r="BN487" s="1"/>
      <c r="BO487" s="1"/>
      <c r="BP487" s="1"/>
      <c r="BQ487" s="1"/>
      <c r="BR487" s="1"/>
      <c r="BS487" s="1"/>
      <c r="BT487" s="1"/>
      <c r="BU487" s="1"/>
    </row>
    <row r="488" spans="1:73"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220"/>
      <c r="AY488" s="1"/>
      <c r="AZ488" s="1"/>
      <c r="BA488" s="1"/>
      <c r="BB488" s="1"/>
      <c r="BC488" s="1"/>
      <c r="BD488" s="1"/>
      <c r="BE488" s="1"/>
      <c r="BF488" s="1"/>
      <c r="BG488" s="1"/>
      <c r="BH488" s="1"/>
      <c r="BI488" s="1"/>
      <c r="BJ488" s="1"/>
      <c r="BK488" s="1"/>
      <c r="BL488" s="1"/>
      <c r="BM488" s="1"/>
      <c r="BN488" s="1"/>
      <c r="BO488" s="1"/>
      <c r="BP488" s="1"/>
      <c r="BQ488" s="1"/>
      <c r="BR488" s="1"/>
      <c r="BS488" s="1"/>
      <c r="BT488" s="1"/>
      <c r="BU488" s="1"/>
    </row>
    <row r="489" spans="1:73"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220"/>
      <c r="AY489" s="1"/>
      <c r="AZ489" s="1"/>
      <c r="BA489" s="1"/>
      <c r="BB489" s="1"/>
      <c r="BC489" s="1"/>
      <c r="BD489" s="1"/>
      <c r="BE489" s="1"/>
      <c r="BF489" s="1"/>
      <c r="BG489" s="1"/>
      <c r="BH489" s="1"/>
      <c r="BI489" s="1"/>
      <c r="BJ489" s="1"/>
      <c r="BK489" s="1"/>
      <c r="BL489" s="1"/>
      <c r="BM489" s="1"/>
      <c r="BN489" s="1"/>
      <c r="BO489" s="1"/>
      <c r="BP489" s="1"/>
      <c r="BQ489" s="1"/>
      <c r="BR489" s="1"/>
      <c r="BS489" s="1"/>
      <c r="BT489" s="1"/>
      <c r="BU489" s="1"/>
    </row>
    <row r="490" spans="1:73"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220"/>
      <c r="AY490" s="1"/>
      <c r="AZ490" s="1"/>
      <c r="BA490" s="1"/>
      <c r="BB490" s="1"/>
      <c r="BC490" s="1"/>
      <c r="BD490" s="1"/>
      <c r="BE490" s="1"/>
      <c r="BF490" s="1"/>
      <c r="BG490" s="1"/>
      <c r="BH490" s="1"/>
      <c r="BI490" s="1"/>
      <c r="BJ490" s="1"/>
      <c r="BK490" s="1"/>
      <c r="BL490" s="1"/>
      <c r="BM490" s="1"/>
      <c r="BN490" s="1"/>
      <c r="BO490" s="1"/>
      <c r="BP490" s="1"/>
      <c r="BQ490" s="1"/>
      <c r="BR490" s="1"/>
      <c r="BS490" s="1"/>
      <c r="BT490" s="1"/>
      <c r="BU490" s="1"/>
    </row>
    <row r="491" spans="1:73"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220"/>
      <c r="AY491" s="1"/>
      <c r="AZ491" s="1"/>
      <c r="BA491" s="1"/>
      <c r="BB491" s="1"/>
      <c r="BC491" s="1"/>
      <c r="BD491" s="1"/>
      <c r="BE491" s="1"/>
      <c r="BF491" s="1"/>
      <c r="BG491" s="1"/>
      <c r="BH491" s="1"/>
      <c r="BI491" s="1"/>
      <c r="BJ491" s="1"/>
      <c r="BK491" s="1"/>
      <c r="BL491" s="1"/>
      <c r="BM491" s="1"/>
      <c r="BN491" s="1"/>
      <c r="BO491" s="1"/>
      <c r="BP491" s="1"/>
      <c r="BQ491" s="1"/>
      <c r="BR491" s="1"/>
      <c r="BS491" s="1"/>
      <c r="BT491" s="1"/>
      <c r="BU491" s="1"/>
    </row>
    <row r="492" spans="1:73"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220"/>
      <c r="AY492" s="1"/>
      <c r="AZ492" s="1"/>
      <c r="BA492" s="1"/>
      <c r="BB492" s="1"/>
      <c r="BC492" s="1"/>
      <c r="BD492" s="1"/>
      <c r="BE492" s="1"/>
      <c r="BF492" s="1"/>
      <c r="BG492" s="1"/>
      <c r="BH492" s="1"/>
      <c r="BI492" s="1"/>
      <c r="BJ492" s="1"/>
      <c r="BK492" s="1"/>
      <c r="BL492" s="1"/>
      <c r="BM492" s="1"/>
      <c r="BN492" s="1"/>
      <c r="BO492" s="1"/>
      <c r="BP492" s="1"/>
      <c r="BQ492" s="1"/>
      <c r="BR492" s="1"/>
      <c r="BS492" s="1"/>
      <c r="BT492" s="1"/>
      <c r="BU492" s="1"/>
    </row>
    <row r="493" spans="1:73"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220"/>
      <c r="AY493" s="1"/>
      <c r="AZ493" s="1"/>
      <c r="BA493" s="1"/>
      <c r="BB493" s="1"/>
      <c r="BC493" s="1"/>
      <c r="BD493" s="1"/>
      <c r="BE493" s="1"/>
      <c r="BF493" s="1"/>
      <c r="BG493" s="1"/>
      <c r="BH493" s="1"/>
      <c r="BI493" s="1"/>
      <c r="BJ493" s="1"/>
      <c r="BK493" s="1"/>
      <c r="BL493" s="1"/>
      <c r="BM493" s="1"/>
      <c r="BN493" s="1"/>
      <c r="BO493" s="1"/>
      <c r="BP493" s="1"/>
      <c r="BQ493" s="1"/>
      <c r="BR493" s="1"/>
      <c r="BS493" s="1"/>
      <c r="BT493" s="1"/>
      <c r="BU493" s="1"/>
    </row>
    <row r="494" spans="1:73"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220"/>
      <c r="AY494" s="1"/>
      <c r="AZ494" s="1"/>
      <c r="BA494" s="1"/>
      <c r="BB494" s="1"/>
      <c r="BC494" s="1"/>
      <c r="BD494" s="1"/>
      <c r="BE494" s="1"/>
      <c r="BF494" s="1"/>
      <c r="BG494" s="1"/>
      <c r="BH494" s="1"/>
      <c r="BI494" s="1"/>
      <c r="BJ494" s="1"/>
      <c r="BK494" s="1"/>
      <c r="BL494" s="1"/>
      <c r="BM494" s="1"/>
      <c r="BN494" s="1"/>
      <c r="BO494" s="1"/>
      <c r="BP494" s="1"/>
      <c r="BQ494" s="1"/>
      <c r="BR494" s="1"/>
      <c r="BS494" s="1"/>
      <c r="BT494" s="1"/>
      <c r="BU494" s="1"/>
    </row>
    <row r="495" spans="1:73"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220"/>
      <c r="AY495" s="1"/>
      <c r="AZ495" s="1"/>
      <c r="BA495" s="1"/>
      <c r="BB495" s="1"/>
      <c r="BC495" s="1"/>
      <c r="BD495" s="1"/>
      <c r="BE495" s="1"/>
      <c r="BF495" s="1"/>
      <c r="BG495" s="1"/>
      <c r="BH495" s="1"/>
      <c r="BI495" s="1"/>
      <c r="BJ495" s="1"/>
      <c r="BK495" s="1"/>
      <c r="BL495" s="1"/>
      <c r="BM495" s="1"/>
      <c r="BN495" s="1"/>
      <c r="BO495" s="1"/>
      <c r="BP495" s="1"/>
      <c r="BQ495" s="1"/>
      <c r="BR495" s="1"/>
      <c r="BS495" s="1"/>
      <c r="BT495" s="1"/>
      <c r="BU495" s="1"/>
    </row>
    <row r="496" spans="1:73"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220"/>
      <c r="AY496" s="1"/>
      <c r="AZ496" s="1"/>
      <c r="BA496" s="1"/>
      <c r="BB496" s="1"/>
      <c r="BC496" s="1"/>
      <c r="BD496" s="1"/>
      <c r="BE496" s="1"/>
      <c r="BF496" s="1"/>
      <c r="BG496" s="1"/>
      <c r="BH496" s="1"/>
      <c r="BI496" s="1"/>
      <c r="BJ496" s="1"/>
      <c r="BK496" s="1"/>
      <c r="BL496" s="1"/>
      <c r="BM496" s="1"/>
      <c r="BN496" s="1"/>
      <c r="BO496" s="1"/>
      <c r="BP496" s="1"/>
      <c r="BQ496" s="1"/>
      <c r="BR496" s="1"/>
      <c r="BS496" s="1"/>
      <c r="BT496" s="1"/>
      <c r="BU496" s="1"/>
    </row>
    <row r="497" spans="1:73"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220"/>
      <c r="AY497" s="1"/>
      <c r="AZ497" s="1"/>
      <c r="BA497" s="1"/>
      <c r="BB497" s="1"/>
      <c r="BC497" s="1"/>
      <c r="BD497" s="1"/>
      <c r="BE497" s="1"/>
      <c r="BF497" s="1"/>
      <c r="BG497" s="1"/>
      <c r="BH497" s="1"/>
      <c r="BI497" s="1"/>
      <c r="BJ497" s="1"/>
      <c r="BK497" s="1"/>
      <c r="BL497" s="1"/>
      <c r="BM497" s="1"/>
      <c r="BN497" s="1"/>
      <c r="BO497" s="1"/>
      <c r="BP497" s="1"/>
      <c r="BQ497" s="1"/>
      <c r="BR497" s="1"/>
      <c r="BS497" s="1"/>
      <c r="BT497" s="1"/>
      <c r="BU497" s="1"/>
    </row>
    <row r="498" spans="1:73"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220"/>
      <c r="AY498" s="1"/>
      <c r="AZ498" s="1"/>
      <c r="BA498" s="1"/>
      <c r="BB498" s="1"/>
      <c r="BC498" s="1"/>
      <c r="BD498" s="1"/>
      <c r="BE498" s="1"/>
      <c r="BF498" s="1"/>
      <c r="BG498" s="1"/>
      <c r="BH498" s="1"/>
      <c r="BI498" s="1"/>
      <c r="BJ498" s="1"/>
      <c r="BK498" s="1"/>
      <c r="BL498" s="1"/>
      <c r="BM498" s="1"/>
      <c r="BN498" s="1"/>
      <c r="BO498" s="1"/>
      <c r="BP498" s="1"/>
      <c r="BQ498" s="1"/>
      <c r="BR498" s="1"/>
      <c r="BS498" s="1"/>
      <c r="BT498" s="1"/>
      <c r="BU498" s="1"/>
    </row>
    <row r="499" spans="1:73"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220"/>
      <c r="AY499" s="1"/>
      <c r="AZ499" s="1"/>
      <c r="BA499" s="1"/>
      <c r="BB499" s="1"/>
      <c r="BC499" s="1"/>
      <c r="BD499" s="1"/>
      <c r="BE499" s="1"/>
      <c r="BF499" s="1"/>
      <c r="BG499" s="1"/>
      <c r="BH499" s="1"/>
      <c r="BI499" s="1"/>
      <c r="BJ499" s="1"/>
      <c r="BK499" s="1"/>
      <c r="BL499" s="1"/>
      <c r="BM499" s="1"/>
      <c r="BN499" s="1"/>
      <c r="BO499" s="1"/>
      <c r="BP499" s="1"/>
      <c r="BQ499" s="1"/>
      <c r="BR499" s="1"/>
      <c r="BS499" s="1"/>
      <c r="BT499" s="1"/>
      <c r="BU499" s="1"/>
    </row>
    <row r="500" spans="1:73"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220"/>
      <c r="AY500" s="1"/>
      <c r="AZ500" s="1"/>
      <c r="BA500" s="1"/>
      <c r="BB500" s="1"/>
      <c r="BC500" s="1"/>
      <c r="BD500" s="1"/>
      <c r="BE500" s="1"/>
      <c r="BF500" s="1"/>
      <c r="BG500" s="1"/>
      <c r="BH500" s="1"/>
      <c r="BI500" s="1"/>
      <c r="BJ500" s="1"/>
      <c r="BK500" s="1"/>
      <c r="BL500" s="1"/>
      <c r="BM500" s="1"/>
      <c r="BN500" s="1"/>
      <c r="BO500" s="1"/>
      <c r="BP500" s="1"/>
      <c r="BQ500" s="1"/>
      <c r="BR500" s="1"/>
      <c r="BS500" s="1"/>
      <c r="BT500" s="1"/>
      <c r="BU500" s="1"/>
    </row>
    <row r="501" spans="1:73"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220"/>
      <c r="AY501" s="1"/>
      <c r="AZ501" s="1"/>
      <c r="BA501" s="1"/>
      <c r="BB501" s="1"/>
      <c r="BC501" s="1"/>
      <c r="BD501" s="1"/>
      <c r="BE501" s="1"/>
      <c r="BF501" s="1"/>
      <c r="BG501" s="1"/>
      <c r="BH501" s="1"/>
      <c r="BI501" s="1"/>
      <c r="BJ501" s="1"/>
      <c r="BK501" s="1"/>
      <c r="BL501" s="1"/>
      <c r="BM501" s="1"/>
      <c r="BN501" s="1"/>
      <c r="BO501" s="1"/>
      <c r="BP501" s="1"/>
      <c r="BQ501" s="1"/>
      <c r="BR501" s="1"/>
      <c r="BS501" s="1"/>
      <c r="BT501" s="1"/>
      <c r="BU501" s="1"/>
    </row>
    <row r="502" spans="1:73"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220"/>
      <c r="AY502" s="1"/>
      <c r="AZ502" s="1"/>
      <c r="BA502" s="1"/>
      <c r="BB502" s="1"/>
      <c r="BC502" s="1"/>
      <c r="BD502" s="1"/>
      <c r="BE502" s="1"/>
      <c r="BF502" s="1"/>
      <c r="BG502" s="1"/>
      <c r="BH502" s="1"/>
      <c r="BI502" s="1"/>
      <c r="BJ502" s="1"/>
      <c r="BK502" s="1"/>
      <c r="BL502" s="1"/>
      <c r="BM502" s="1"/>
      <c r="BN502" s="1"/>
      <c r="BO502" s="1"/>
      <c r="BP502" s="1"/>
      <c r="BQ502" s="1"/>
      <c r="BR502" s="1"/>
      <c r="BS502" s="1"/>
      <c r="BT502" s="1"/>
      <c r="BU502" s="1"/>
    </row>
    <row r="503" spans="1:73"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220"/>
      <c r="AY503" s="1"/>
      <c r="AZ503" s="1"/>
      <c r="BA503" s="1"/>
      <c r="BB503" s="1"/>
      <c r="BC503" s="1"/>
      <c r="BD503" s="1"/>
      <c r="BE503" s="1"/>
      <c r="BF503" s="1"/>
      <c r="BG503" s="1"/>
      <c r="BH503" s="1"/>
      <c r="BI503" s="1"/>
      <c r="BJ503" s="1"/>
      <c r="BK503" s="1"/>
      <c r="BL503" s="1"/>
      <c r="BM503" s="1"/>
      <c r="BN503" s="1"/>
      <c r="BO503" s="1"/>
      <c r="BP503" s="1"/>
      <c r="BQ503" s="1"/>
      <c r="BR503" s="1"/>
      <c r="BS503" s="1"/>
      <c r="BT503" s="1"/>
      <c r="BU503" s="1"/>
    </row>
    <row r="504" spans="1:73"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220"/>
      <c r="AY504" s="1"/>
      <c r="AZ504" s="1"/>
      <c r="BA504" s="1"/>
      <c r="BB504" s="1"/>
      <c r="BC504" s="1"/>
      <c r="BD504" s="1"/>
      <c r="BE504" s="1"/>
      <c r="BF504" s="1"/>
      <c r="BG504" s="1"/>
      <c r="BH504" s="1"/>
      <c r="BI504" s="1"/>
      <c r="BJ504" s="1"/>
      <c r="BK504" s="1"/>
      <c r="BL504" s="1"/>
      <c r="BM504" s="1"/>
      <c r="BN504" s="1"/>
      <c r="BO504" s="1"/>
      <c r="BP504" s="1"/>
      <c r="BQ504" s="1"/>
      <c r="BR504" s="1"/>
      <c r="BS504" s="1"/>
      <c r="BT504" s="1"/>
      <c r="BU504" s="1"/>
    </row>
    <row r="505" spans="1:73"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220"/>
      <c r="AY505" s="1"/>
      <c r="AZ505" s="1"/>
      <c r="BA505" s="1"/>
      <c r="BB505" s="1"/>
      <c r="BC505" s="1"/>
      <c r="BD505" s="1"/>
      <c r="BE505" s="1"/>
      <c r="BF505" s="1"/>
      <c r="BG505" s="1"/>
      <c r="BH505" s="1"/>
      <c r="BI505" s="1"/>
      <c r="BJ505" s="1"/>
      <c r="BK505" s="1"/>
      <c r="BL505" s="1"/>
      <c r="BM505" s="1"/>
      <c r="BN505" s="1"/>
      <c r="BO505" s="1"/>
      <c r="BP505" s="1"/>
      <c r="BQ505" s="1"/>
      <c r="BR505" s="1"/>
      <c r="BS505" s="1"/>
      <c r="BT505" s="1"/>
      <c r="BU505" s="1"/>
    </row>
    <row r="506" spans="1:73"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220"/>
      <c r="AY506" s="1"/>
      <c r="AZ506" s="1"/>
      <c r="BA506" s="1"/>
      <c r="BB506" s="1"/>
      <c r="BC506" s="1"/>
      <c r="BD506" s="1"/>
      <c r="BE506" s="1"/>
      <c r="BF506" s="1"/>
      <c r="BG506" s="1"/>
      <c r="BH506" s="1"/>
      <c r="BI506" s="1"/>
      <c r="BJ506" s="1"/>
      <c r="BK506" s="1"/>
      <c r="BL506" s="1"/>
      <c r="BM506" s="1"/>
      <c r="BN506" s="1"/>
      <c r="BO506" s="1"/>
      <c r="BP506" s="1"/>
      <c r="BQ506" s="1"/>
      <c r="BR506" s="1"/>
      <c r="BS506" s="1"/>
      <c r="BT506" s="1"/>
      <c r="BU506" s="1"/>
    </row>
    <row r="507" spans="1:73"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220"/>
      <c r="AY507" s="1"/>
      <c r="AZ507" s="1"/>
      <c r="BA507" s="1"/>
      <c r="BB507" s="1"/>
      <c r="BC507" s="1"/>
      <c r="BD507" s="1"/>
      <c r="BE507" s="1"/>
      <c r="BF507" s="1"/>
      <c r="BG507" s="1"/>
      <c r="BH507" s="1"/>
      <c r="BI507" s="1"/>
      <c r="BJ507" s="1"/>
      <c r="BK507" s="1"/>
      <c r="BL507" s="1"/>
      <c r="BM507" s="1"/>
      <c r="BN507" s="1"/>
      <c r="BO507" s="1"/>
      <c r="BP507" s="1"/>
      <c r="BQ507" s="1"/>
      <c r="BR507" s="1"/>
      <c r="BS507" s="1"/>
      <c r="BT507" s="1"/>
      <c r="BU507" s="1"/>
    </row>
    <row r="508" spans="1:73"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220"/>
      <c r="AY508" s="1"/>
      <c r="AZ508" s="1"/>
      <c r="BA508" s="1"/>
      <c r="BB508" s="1"/>
      <c r="BC508" s="1"/>
      <c r="BD508" s="1"/>
      <c r="BE508" s="1"/>
      <c r="BF508" s="1"/>
      <c r="BG508" s="1"/>
      <c r="BH508" s="1"/>
      <c r="BI508" s="1"/>
      <c r="BJ508" s="1"/>
      <c r="BK508" s="1"/>
      <c r="BL508" s="1"/>
      <c r="BM508" s="1"/>
      <c r="BN508" s="1"/>
      <c r="BO508" s="1"/>
      <c r="BP508" s="1"/>
      <c r="BQ508" s="1"/>
      <c r="BR508" s="1"/>
      <c r="BS508" s="1"/>
      <c r="BT508" s="1"/>
      <c r="BU508" s="1"/>
    </row>
    <row r="509" spans="1:73"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220"/>
      <c r="AY509" s="1"/>
      <c r="AZ509" s="1"/>
      <c r="BA509" s="1"/>
      <c r="BB509" s="1"/>
      <c r="BC509" s="1"/>
      <c r="BD509" s="1"/>
      <c r="BE509" s="1"/>
      <c r="BF509" s="1"/>
      <c r="BG509" s="1"/>
      <c r="BH509" s="1"/>
      <c r="BI509" s="1"/>
      <c r="BJ509" s="1"/>
      <c r="BK509" s="1"/>
      <c r="BL509" s="1"/>
      <c r="BM509" s="1"/>
      <c r="BN509" s="1"/>
      <c r="BO509" s="1"/>
      <c r="BP509" s="1"/>
      <c r="BQ509" s="1"/>
      <c r="BR509" s="1"/>
      <c r="BS509" s="1"/>
      <c r="BT509" s="1"/>
      <c r="BU509" s="1"/>
    </row>
    <row r="510" spans="1:73"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220"/>
      <c r="AY510" s="1"/>
      <c r="AZ510" s="1"/>
      <c r="BA510" s="1"/>
      <c r="BB510" s="1"/>
      <c r="BC510" s="1"/>
      <c r="BD510" s="1"/>
      <c r="BE510" s="1"/>
      <c r="BF510" s="1"/>
      <c r="BG510" s="1"/>
      <c r="BH510" s="1"/>
      <c r="BI510" s="1"/>
      <c r="BJ510" s="1"/>
      <c r="BK510" s="1"/>
      <c r="BL510" s="1"/>
      <c r="BM510" s="1"/>
      <c r="BN510" s="1"/>
      <c r="BO510" s="1"/>
      <c r="BP510" s="1"/>
      <c r="BQ510" s="1"/>
      <c r="BR510" s="1"/>
      <c r="BS510" s="1"/>
      <c r="BT510" s="1"/>
      <c r="BU510" s="1"/>
    </row>
    <row r="511" spans="1:73"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220"/>
      <c r="AY511" s="1"/>
      <c r="AZ511" s="1"/>
      <c r="BA511" s="1"/>
      <c r="BB511" s="1"/>
      <c r="BC511" s="1"/>
      <c r="BD511" s="1"/>
      <c r="BE511" s="1"/>
      <c r="BF511" s="1"/>
      <c r="BG511" s="1"/>
      <c r="BH511" s="1"/>
      <c r="BI511" s="1"/>
      <c r="BJ511" s="1"/>
      <c r="BK511" s="1"/>
      <c r="BL511" s="1"/>
      <c r="BM511" s="1"/>
      <c r="BN511" s="1"/>
      <c r="BO511" s="1"/>
      <c r="BP511" s="1"/>
      <c r="BQ511" s="1"/>
      <c r="BR511" s="1"/>
      <c r="BS511" s="1"/>
      <c r="BT511" s="1"/>
      <c r="BU511" s="1"/>
    </row>
    <row r="512" spans="1:73"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220"/>
      <c r="AY512" s="1"/>
      <c r="AZ512" s="1"/>
      <c r="BA512" s="1"/>
      <c r="BB512" s="1"/>
      <c r="BC512" s="1"/>
      <c r="BD512" s="1"/>
      <c r="BE512" s="1"/>
      <c r="BF512" s="1"/>
      <c r="BG512" s="1"/>
      <c r="BH512" s="1"/>
      <c r="BI512" s="1"/>
      <c r="BJ512" s="1"/>
      <c r="BK512" s="1"/>
      <c r="BL512" s="1"/>
      <c r="BM512" s="1"/>
      <c r="BN512" s="1"/>
      <c r="BO512" s="1"/>
      <c r="BP512" s="1"/>
      <c r="BQ512" s="1"/>
      <c r="BR512" s="1"/>
      <c r="BS512" s="1"/>
      <c r="BT512" s="1"/>
      <c r="BU512" s="1"/>
    </row>
    <row r="513" spans="1:73"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220"/>
      <c r="AY513" s="1"/>
      <c r="AZ513" s="1"/>
      <c r="BA513" s="1"/>
      <c r="BB513" s="1"/>
      <c r="BC513" s="1"/>
      <c r="BD513" s="1"/>
      <c r="BE513" s="1"/>
      <c r="BF513" s="1"/>
      <c r="BG513" s="1"/>
      <c r="BH513" s="1"/>
      <c r="BI513" s="1"/>
      <c r="BJ513" s="1"/>
      <c r="BK513" s="1"/>
      <c r="BL513" s="1"/>
      <c r="BM513" s="1"/>
      <c r="BN513" s="1"/>
      <c r="BO513" s="1"/>
      <c r="BP513" s="1"/>
      <c r="BQ513" s="1"/>
      <c r="BR513" s="1"/>
      <c r="BS513" s="1"/>
      <c r="BT513" s="1"/>
      <c r="BU513" s="1"/>
    </row>
    <row r="514" spans="1:73"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220"/>
      <c r="AY514" s="1"/>
      <c r="AZ514" s="1"/>
      <c r="BA514" s="1"/>
      <c r="BB514" s="1"/>
      <c r="BC514" s="1"/>
      <c r="BD514" s="1"/>
      <c r="BE514" s="1"/>
      <c r="BF514" s="1"/>
      <c r="BG514" s="1"/>
      <c r="BH514" s="1"/>
      <c r="BI514" s="1"/>
      <c r="BJ514" s="1"/>
      <c r="BK514" s="1"/>
      <c r="BL514" s="1"/>
      <c r="BM514" s="1"/>
      <c r="BN514" s="1"/>
      <c r="BO514" s="1"/>
      <c r="BP514" s="1"/>
      <c r="BQ514" s="1"/>
      <c r="BR514" s="1"/>
      <c r="BS514" s="1"/>
      <c r="BT514" s="1"/>
      <c r="BU514" s="1"/>
    </row>
    <row r="515" spans="1:73"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220"/>
      <c r="AY515" s="1"/>
      <c r="AZ515" s="1"/>
      <c r="BA515" s="1"/>
      <c r="BB515" s="1"/>
      <c r="BC515" s="1"/>
      <c r="BD515" s="1"/>
      <c r="BE515" s="1"/>
      <c r="BF515" s="1"/>
      <c r="BG515" s="1"/>
      <c r="BH515" s="1"/>
      <c r="BI515" s="1"/>
      <c r="BJ515" s="1"/>
      <c r="BK515" s="1"/>
      <c r="BL515" s="1"/>
      <c r="BM515" s="1"/>
      <c r="BN515" s="1"/>
      <c r="BO515" s="1"/>
      <c r="BP515" s="1"/>
      <c r="BQ515" s="1"/>
      <c r="BR515" s="1"/>
      <c r="BS515" s="1"/>
      <c r="BT515" s="1"/>
      <c r="BU515" s="1"/>
    </row>
    <row r="516" spans="1:73"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220"/>
      <c r="AY516" s="1"/>
      <c r="AZ516" s="1"/>
      <c r="BA516" s="1"/>
      <c r="BB516" s="1"/>
      <c r="BC516" s="1"/>
      <c r="BD516" s="1"/>
      <c r="BE516" s="1"/>
      <c r="BF516" s="1"/>
      <c r="BG516" s="1"/>
      <c r="BH516" s="1"/>
      <c r="BI516" s="1"/>
      <c r="BJ516" s="1"/>
      <c r="BK516" s="1"/>
      <c r="BL516" s="1"/>
      <c r="BM516" s="1"/>
      <c r="BN516" s="1"/>
      <c r="BO516" s="1"/>
      <c r="BP516" s="1"/>
      <c r="BQ516" s="1"/>
      <c r="BR516" s="1"/>
      <c r="BS516" s="1"/>
      <c r="BT516" s="1"/>
      <c r="BU516" s="1"/>
    </row>
    <row r="517" spans="1:73"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220"/>
      <c r="AY517" s="1"/>
      <c r="AZ517" s="1"/>
      <c r="BA517" s="1"/>
      <c r="BB517" s="1"/>
      <c r="BC517" s="1"/>
      <c r="BD517" s="1"/>
      <c r="BE517" s="1"/>
      <c r="BF517" s="1"/>
      <c r="BG517" s="1"/>
      <c r="BH517" s="1"/>
      <c r="BI517" s="1"/>
      <c r="BJ517" s="1"/>
      <c r="BK517" s="1"/>
      <c r="BL517" s="1"/>
      <c r="BM517" s="1"/>
      <c r="BN517" s="1"/>
      <c r="BO517" s="1"/>
      <c r="BP517" s="1"/>
      <c r="BQ517" s="1"/>
      <c r="BR517" s="1"/>
      <c r="BS517" s="1"/>
      <c r="BT517" s="1"/>
      <c r="BU517" s="1"/>
    </row>
    <row r="518" spans="1:73"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220"/>
      <c r="AY518" s="1"/>
      <c r="AZ518" s="1"/>
      <c r="BA518" s="1"/>
      <c r="BB518" s="1"/>
      <c r="BC518" s="1"/>
      <c r="BD518" s="1"/>
      <c r="BE518" s="1"/>
      <c r="BF518" s="1"/>
      <c r="BG518" s="1"/>
      <c r="BH518" s="1"/>
      <c r="BI518" s="1"/>
      <c r="BJ518" s="1"/>
      <c r="BK518" s="1"/>
      <c r="BL518" s="1"/>
      <c r="BM518" s="1"/>
      <c r="BN518" s="1"/>
      <c r="BO518" s="1"/>
      <c r="BP518" s="1"/>
      <c r="BQ518" s="1"/>
      <c r="BR518" s="1"/>
      <c r="BS518" s="1"/>
      <c r="BT518" s="1"/>
      <c r="BU518" s="1"/>
    </row>
    <row r="519" spans="1:73"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220"/>
      <c r="AY519" s="1"/>
      <c r="AZ519" s="1"/>
      <c r="BA519" s="1"/>
      <c r="BB519" s="1"/>
      <c r="BC519" s="1"/>
      <c r="BD519" s="1"/>
      <c r="BE519" s="1"/>
      <c r="BF519" s="1"/>
      <c r="BG519" s="1"/>
      <c r="BH519" s="1"/>
      <c r="BI519" s="1"/>
      <c r="BJ519" s="1"/>
      <c r="BK519" s="1"/>
      <c r="BL519" s="1"/>
      <c r="BM519" s="1"/>
      <c r="BN519" s="1"/>
      <c r="BO519" s="1"/>
      <c r="BP519" s="1"/>
      <c r="BQ519" s="1"/>
      <c r="BR519" s="1"/>
      <c r="BS519" s="1"/>
      <c r="BT519" s="1"/>
      <c r="BU519" s="1"/>
    </row>
    <row r="520" spans="1:73"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220"/>
      <c r="AY520" s="1"/>
      <c r="AZ520" s="1"/>
      <c r="BA520" s="1"/>
      <c r="BB520" s="1"/>
      <c r="BC520" s="1"/>
      <c r="BD520" s="1"/>
      <c r="BE520" s="1"/>
      <c r="BF520" s="1"/>
      <c r="BG520" s="1"/>
      <c r="BH520" s="1"/>
      <c r="BI520" s="1"/>
      <c r="BJ520" s="1"/>
      <c r="BK520" s="1"/>
      <c r="BL520" s="1"/>
      <c r="BM520" s="1"/>
      <c r="BN520" s="1"/>
      <c r="BO520" s="1"/>
      <c r="BP520" s="1"/>
      <c r="BQ520" s="1"/>
      <c r="BR520" s="1"/>
      <c r="BS520" s="1"/>
      <c r="BT520" s="1"/>
      <c r="BU520" s="1"/>
    </row>
    <row r="521" spans="1:73"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220"/>
      <c r="AY521" s="1"/>
      <c r="AZ521" s="1"/>
      <c r="BA521" s="1"/>
      <c r="BB521" s="1"/>
      <c r="BC521" s="1"/>
      <c r="BD521" s="1"/>
      <c r="BE521" s="1"/>
      <c r="BF521" s="1"/>
      <c r="BG521" s="1"/>
      <c r="BH521" s="1"/>
      <c r="BI521" s="1"/>
      <c r="BJ521" s="1"/>
      <c r="BK521" s="1"/>
      <c r="BL521" s="1"/>
      <c r="BM521" s="1"/>
      <c r="BN521" s="1"/>
      <c r="BO521" s="1"/>
      <c r="BP521" s="1"/>
      <c r="BQ521" s="1"/>
      <c r="BR521" s="1"/>
      <c r="BS521" s="1"/>
      <c r="BT521" s="1"/>
      <c r="BU521" s="1"/>
    </row>
    <row r="522" spans="1:73"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220"/>
      <c r="AY522" s="1"/>
      <c r="AZ522" s="1"/>
      <c r="BA522" s="1"/>
      <c r="BB522" s="1"/>
      <c r="BC522" s="1"/>
      <c r="BD522" s="1"/>
      <c r="BE522" s="1"/>
      <c r="BF522" s="1"/>
      <c r="BG522" s="1"/>
      <c r="BH522" s="1"/>
      <c r="BI522" s="1"/>
      <c r="BJ522" s="1"/>
      <c r="BK522" s="1"/>
      <c r="BL522" s="1"/>
      <c r="BM522" s="1"/>
      <c r="BN522" s="1"/>
      <c r="BO522" s="1"/>
      <c r="BP522" s="1"/>
      <c r="BQ522" s="1"/>
      <c r="BR522" s="1"/>
      <c r="BS522" s="1"/>
      <c r="BT522" s="1"/>
      <c r="BU522" s="1"/>
    </row>
    <row r="523" spans="1:73"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220"/>
      <c r="AY523" s="1"/>
      <c r="AZ523" s="1"/>
      <c r="BA523" s="1"/>
      <c r="BB523" s="1"/>
      <c r="BC523" s="1"/>
      <c r="BD523" s="1"/>
      <c r="BE523" s="1"/>
      <c r="BF523" s="1"/>
      <c r="BG523" s="1"/>
      <c r="BH523" s="1"/>
      <c r="BI523" s="1"/>
      <c r="BJ523" s="1"/>
      <c r="BK523" s="1"/>
      <c r="BL523" s="1"/>
      <c r="BM523" s="1"/>
      <c r="BN523" s="1"/>
      <c r="BO523" s="1"/>
      <c r="BP523" s="1"/>
      <c r="BQ523" s="1"/>
      <c r="BR523" s="1"/>
      <c r="BS523" s="1"/>
      <c r="BT523" s="1"/>
      <c r="BU523" s="1"/>
    </row>
    <row r="524" spans="1:73"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220"/>
      <c r="AY524" s="1"/>
      <c r="AZ524" s="1"/>
      <c r="BA524" s="1"/>
      <c r="BB524" s="1"/>
      <c r="BC524" s="1"/>
      <c r="BD524" s="1"/>
      <c r="BE524" s="1"/>
      <c r="BF524" s="1"/>
      <c r="BG524" s="1"/>
      <c r="BH524" s="1"/>
      <c r="BI524" s="1"/>
      <c r="BJ524" s="1"/>
      <c r="BK524" s="1"/>
      <c r="BL524" s="1"/>
      <c r="BM524" s="1"/>
      <c r="BN524" s="1"/>
      <c r="BO524" s="1"/>
      <c r="BP524" s="1"/>
      <c r="BQ524" s="1"/>
      <c r="BR524" s="1"/>
      <c r="BS524" s="1"/>
      <c r="BT524" s="1"/>
      <c r="BU524" s="1"/>
    </row>
    <row r="525" spans="1:73"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220"/>
      <c r="AY525" s="1"/>
      <c r="AZ525" s="1"/>
      <c r="BA525" s="1"/>
      <c r="BB525" s="1"/>
      <c r="BC525" s="1"/>
      <c r="BD525" s="1"/>
      <c r="BE525" s="1"/>
      <c r="BF525" s="1"/>
      <c r="BG525" s="1"/>
      <c r="BH525" s="1"/>
      <c r="BI525" s="1"/>
      <c r="BJ525" s="1"/>
      <c r="BK525" s="1"/>
      <c r="BL525" s="1"/>
      <c r="BM525" s="1"/>
      <c r="BN525" s="1"/>
      <c r="BO525" s="1"/>
      <c r="BP525" s="1"/>
      <c r="BQ525" s="1"/>
      <c r="BR525" s="1"/>
      <c r="BS525" s="1"/>
      <c r="BT525" s="1"/>
      <c r="BU525" s="1"/>
    </row>
    <row r="526" spans="1:73"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220"/>
      <c r="AY526" s="1"/>
      <c r="AZ526" s="1"/>
      <c r="BA526" s="1"/>
      <c r="BB526" s="1"/>
      <c r="BC526" s="1"/>
      <c r="BD526" s="1"/>
      <c r="BE526" s="1"/>
      <c r="BF526" s="1"/>
      <c r="BG526" s="1"/>
      <c r="BH526" s="1"/>
      <c r="BI526" s="1"/>
      <c r="BJ526" s="1"/>
      <c r="BK526" s="1"/>
      <c r="BL526" s="1"/>
      <c r="BM526" s="1"/>
      <c r="BN526" s="1"/>
      <c r="BO526" s="1"/>
      <c r="BP526" s="1"/>
      <c r="BQ526" s="1"/>
      <c r="BR526" s="1"/>
      <c r="BS526" s="1"/>
      <c r="BT526" s="1"/>
      <c r="BU526" s="1"/>
    </row>
    <row r="527" spans="1:73"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220"/>
      <c r="AY527" s="1"/>
      <c r="AZ527" s="1"/>
      <c r="BA527" s="1"/>
      <c r="BB527" s="1"/>
      <c r="BC527" s="1"/>
      <c r="BD527" s="1"/>
      <c r="BE527" s="1"/>
      <c r="BF527" s="1"/>
      <c r="BG527" s="1"/>
      <c r="BH527" s="1"/>
      <c r="BI527" s="1"/>
      <c r="BJ527" s="1"/>
      <c r="BK527" s="1"/>
      <c r="BL527" s="1"/>
      <c r="BM527" s="1"/>
      <c r="BN527" s="1"/>
      <c r="BO527" s="1"/>
      <c r="BP527" s="1"/>
      <c r="BQ527" s="1"/>
      <c r="BR527" s="1"/>
      <c r="BS527" s="1"/>
      <c r="BT527" s="1"/>
      <c r="BU527" s="1"/>
    </row>
    <row r="528" spans="1:73"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220"/>
      <c r="AY528" s="1"/>
      <c r="AZ528" s="1"/>
      <c r="BA528" s="1"/>
      <c r="BB528" s="1"/>
      <c r="BC528" s="1"/>
      <c r="BD528" s="1"/>
      <c r="BE528" s="1"/>
      <c r="BF528" s="1"/>
      <c r="BG528" s="1"/>
      <c r="BH528" s="1"/>
      <c r="BI528" s="1"/>
      <c r="BJ528" s="1"/>
      <c r="BK528" s="1"/>
      <c r="BL528" s="1"/>
      <c r="BM528" s="1"/>
      <c r="BN528" s="1"/>
      <c r="BO528" s="1"/>
      <c r="BP528" s="1"/>
      <c r="BQ528" s="1"/>
      <c r="BR528" s="1"/>
      <c r="BS528" s="1"/>
      <c r="BT528" s="1"/>
      <c r="BU528" s="1"/>
    </row>
    <row r="529" spans="1:73"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220"/>
      <c r="AY529" s="1"/>
      <c r="AZ529" s="1"/>
      <c r="BA529" s="1"/>
      <c r="BB529" s="1"/>
      <c r="BC529" s="1"/>
      <c r="BD529" s="1"/>
      <c r="BE529" s="1"/>
      <c r="BF529" s="1"/>
      <c r="BG529" s="1"/>
      <c r="BH529" s="1"/>
      <c r="BI529" s="1"/>
      <c r="BJ529" s="1"/>
      <c r="BK529" s="1"/>
      <c r="BL529" s="1"/>
      <c r="BM529" s="1"/>
      <c r="BN529" s="1"/>
      <c r="BO529" s="1"/>
      <c r="BP529" s="1"/>
      <c r="BQ529" s="1"/>
      <c r="BR529" s="1"/>
      <c r="BS529" s="1"/>
      <c r="BT529" s="1"/>
      <c r="BU529" s="1"/>
    </row>
    <row r="530" spans="1:73"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220"/>
      <c r="AY530" s="1"/>
      <c r="AZ530" s="1"/>
      <c r="BA530" s="1"/>
      <c r="BB530" s="1"/>
      <c r="BC530" s="1"/>
      <c r="BD530" s="1"/>
      <c r="BE530" s="1"/>
      <c r="BF530" s="1"/>
      <c r="BG530" s="1"/>
      <c r="BH530" s="1"/>
      <c r="BI530" s="1"/>
      <c r="BJ530" s="1"/>
      <c r="BK530" s="1"/>
      <c r="BL530" s="1"/>
      <c r="BM530" s="1"/>
      <c r="BN530" s="1"/>
      <c r="BO530" s="1"/>
      <c r="BP530" s="1"/>
      <c r="BQ530" s="1"/>
      <c r="BR530" s="1"/>
      <c r="BS530" s="1"/>
      <c r="BT530" s="1"/>
      <c r="BU530" s="1"/>
    </row>
    <row r="531" spans="1:73"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220"/>
      <c r="AY531" s="1"/>
      <c r="AZ531" s="1"/>
      <c r="BA531" s="1"/>
      <c r="BB531" s="1"/>
      <c r="BC531" s="1"/>
      <c r="BD531" s="1"/>
      <c r="BE531" s="1"/>
      <c r="BF531" s="1"/>
      <c r="BG531" s="1"/>
      <c r="BH531" s="1"/>
      <c r="BI531" s="1"/>
      <c r="BJ531" s="1"/>
      <c r="BK531" s="1"/>
      <c r="BL531" s="1"/>
      <c r="BM531" s="1"/>
      <c r="BN531" s="1"/>
      <c r="BO531" s="1"/>
      <c r="BP531" s="1"/>
      <c r="BQ531" s="1"/>
      <c r="BR531" s="1"/>
      <c r="BS531" s="1"/>
      <c r="BT531" s="1"/>
      <c r="BU531" s="1"/>
    </row>
    <row r="532" spans="1:73"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220"/>
      <c r="AY532" s="1"/>
      <c r="AZ532" s="1"/>
      <c r="BA532" s="1"/>
      <c r="BB532" s="1"/>
      <c r="BC532" s="1"/>
      <c r="BD532" s="1"/>
      <c r="BE532" s="1"/>
      <c r="BF532" s="1"/>
      <c r="BG532" s="1"/>
      <c r="BH532" s="1"/>
      <c r="BI532" s="1"/>
      <c r="BJ532" s="1"/>
      <c r="BK532" s="1"/>
      <c r="BL532" s="1"/>
      <c r="BM532" s="1"/>
      <c r="BN532" s="1"/>
      <c r="BO532" s="1"/>
      <c r="BP532" s="1"/>
      <c r="BQ532" s="1"/>
      <c r="BR532" s="1"/>
      <c r="BS532" s="1"/>
      <c r="BT532" s="1"/>
      <c r="BU532" s="1"/>
    </row>
    <row r="533" spans="1:73"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220"/>
      <c r="AY533" s="1"/>
      <c r="AZ533" s="1"/>
      <c r="BA533" s="1"/>
      <c r="BB533" s="1"/>
      <c r="BC533" s="1"/>
      <c r="BD533" s="1"/>
      <c r="BE533" s="1"/>
      <c r="BF533" s="1"/>
      <c r="BG533" s="1"/>
      <c r="BH533" s="1"/>
      <c r="BI533" s="1"/>
      <c r="BJ533" s="1"/>
      <c r="BK533" s="1"/>
      <c r="BL533" s="1"/>
      <c r="BM533" s="1"/>
      <c r="BN533" s="1"/>
      <c r="BO533" s="1"/>
      <c r="BP533" s="1"/>
      <c r="BQ533" s="1"/>
      <c r="BR533" s="1"/>
      <c r="BS533" s="1"/>
      <c r="BT533" s="1"/>
      <c r="BU533" s="1"/>
    </row>
    <row r="534" spans="1:73"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220"/>
      <c r="AY534" s="1"/>
      <c r="AZ534" s="1"/>
      <c r="BA534" s="1"/>
      <c r="BB534" s="1"/>
      <c r="BC534" s="1"/>
      <c r="BD534" s="1"/>
      <c r="BE534" s="1"/>
      <c r="BF534" s="1"/>
      <c r="BG534" s="1"/>
      <c r="BH534" s="1"/>
      <c r="BI534" s="1"/>
      <c r="BJ534" s="1"/>
      <c r="BK534" s="1"/>
      <c r="BL534" s="1"/>
      <c r="BM534" s="1"/>
      <c r="BN534" s="1"/>
      <c r="BO534" s="1"/>
      <c r="BP534" s="1"/>
      <c r="BQ534" s="1"/>
      <c r="BR534" s="1"/>
      <c r="BS534" s="1"/>
      <c r="BT534" s="1"/>
      <c r="BU534" s="1"/>
    </row>
    <row r="535" spans="1:73"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220"/>
      <c r="AY535" s="1"/>
      <c r="AZ535" s="1"/>
      <c r="BA535" s="1"/>
      <c r="BB535" s="1"/>
      <c r="BC535" s="1"/>
      <c r="BD535" s="1"/>
      <c r="BE535" s="1"/>
      <c r="BF535" s="1"/>
      <c r="BG535" s="1"/>
      <c r="BH535" s="1"/>
      <c r="BI535" s="1"/>
      <c r="BJ535" s="1"/>
      <c r="BK535" s="1"/>
      <c r="BL535" s="1"/>
      <c r="BM535" s="1"/>
      <c r="BN535" s="1"/>
      <c r="BO535" s="1"/>
      <c r="BP535" s="1"/>
      <c r="BQ535" s="1"/>
      <c r="BR535" s="1"/>
      <c r="BS535" s="1"/>
      <c r="BT535" s="1"/>
      <c r="BU535" s="1"/>
    </row>
    <row r="536" spans="1:73"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220"/>
      <c r="AY536" s="1"/>
      <c r="AZ536" s="1"/>
      <c r="BA536" s="1"/>
      <c r="BB536" s="1"/>
      <c r="BC536" s="1"/>
      <c r="BD536" s="1"/>
      <c r="BE536" s="1"/>
      <c r="BF536" s="1"/>
      <c r="BG536" s="1"/>
      <c r="BH536" s="1"/>
      <c r="BI536" s="1"/>
      <c r="BJ536" s="1"/>
      <c r="BK536" s="1"/>
      <c r="BL536" s="1"/>
      <c r="BM536" s="1"/>
      <c r="BN536" s="1"/>
      <c r="BO536" s="1"/>
      <c r="BP536" s="1"/>
      <c r="BQ536" s="1"/>
      <c r="BR536" s="1"/>
      <c r="BS536" s="1"/>
      <c r="BT536" s="1"/>
      <c r="BU536" s="1"/>
    </row>
    <row r="537" spans="1:73"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220"/>
      <c r="AY537" s="1"/>
      <c r="AZ537" s="1"/>
      <c r="BA537" s="1"/>
      <c r="BB537" s="1"/>
      <c r="BC537" s="1"/>
      <c r="BD537" s="1"/>
      <c r="BE537" s="1"/>
      <c r="BF537" s="1"/>
      <c r="BG537" s="1"/>
      <c r="BH537" s="1"/>
      <c r="BI537" s="1"/>
      <c r="BJ537" s="1"/>
      <c r="BK537" s="1"/>
      <c r="BL537" s="1"/>
      <c r="BM537" s="1"/>
      <c r="BN537" s="1"/>
      <c r="BO537" s="1"/>
      <c r="BP537" s="1"/>
      <c r="BQ537" s="1"/>
      <c r="BR537" s="1"/>
      <c r="BS537" s="1"/>
      <c r="BT537" s="1"/>
      <c r="BU537" s="1"/>
    </row>
    <row r="538" spans="1:73"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220"/>
      <c r="AY538" s="1"/>
      <c r="AZ538" s="1"/>
      <c r="BA538" s="1"/>
      <c r="BB538" s="1"/>
      <c r="BC538" s="1"/>
      <c r="BD538" s="1"/>
      <c r="BE538" s="1"/>
      <c r="BF538" s="1"/>
      <c r="BG538" s="1"/>
      <c r="BH538" s="1"/>
      <c r="BI538" s="1"/>
      <c r="BJ538" s="1"/>
      <c r="BK538" s="1"/>
      <c r="BL538" s="1"/>
      <c r="BM538" s="1"/>
      <c r="BN538" s="1"/>
      <c r="BO538" s="1"/>
      <c r="BP538" s="1"/>
      <c r="BQ538" s="1"/>
      <c r="BR538" s="1"/>
      <c r="BS538" s="1"/>
      <c r="BT538" s="1"/>
      <c r="BU538" s="1"/>
    </row>
    <row r="539" spans="1:73"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220"/>
      <c r="AY539" s="1"/>
      <c r="AZ539" s="1"/>
      <c r="BA539" s="1"/>
      <c r="BB539" s="1"/>
      <c r="BC539" s="1"/>
      <c r="BD539" s="1"/>
      <c r="BE539" s="1"/>
      <c r="BF539" s="1"/>
      <c r="BG539" s="1"/>
      <c r="BH539" s="1"/>
      <c r="BI539" s="1"/>
      <c r="BJ539" s="1"/>
      <c r="BK539" s="1"/>
      <c r="BL539" s="1"/>
      <c r="BM539" s="1"/>
      <c r="BN539" s="1"/>
      <c r="BO539" s="1"/>
      <c r="BP539" s="1"/>
      <c r="BQ539" s="1"/>
      <c r="BR539" s="1"/>
      <c r="BS539" s="1"/>
      <c r="BT539" s="1"/>
      <c r="BU539" s="1"/>
    </row>
    <row r="540" spans="1:73"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220"/>
      <c r="AY540" s="1"/>
      <c r="AZ540" s="1"/>
      <c r="BA540" s="1"/>
      <c r="BB540" s="1"/>
      <c r="BC540" s="1"/>
      <c r="BD540" s="1"/>
      <c r="BE540" s="1"/>
      <c r="BF540" s="1"/>
      <c r="BG540" s="1"/>
      <c r="BH540" s="1"/>
      <c r="BI540" s="1"/>
      <c r="BJ540" s="1"/>
      <c r="BK540" s="1"/>
      <c r="BL540" s="1"/>
      <c r="BM540" s="1"/>
      <c r="BN540" s="1"/>
      <c r="BO540" s="1"/>
      <c r="BP540" s="1"/>
      <c r="BQ540" s="1"/>
      <c r="BR540" s="1"/>
      <c r="BS540" s="1"/>
      <c r="BT540" s="1"/>
      <c r="BU540" s="1"/>
    </row>
    <row r="541" spans="1:73"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220"/>
      <c r="AY541" s="1"/>
      <c r="AZ541" s="1"/>
      <c r="BA541" s="1"/>
      <c r="BB541" s="1"/>
      <c r="BC541" s="1"/>
      <c r="BD541" s="1"/>
      <c r="BE541" s="1"/>
      <c r="BF541" s="1"/>
      <c r="BG541" s="1"/>
      <c r="BH541" s="1"/>
      <c r="BI541" s="1"/>
      <c r="BJ541" s="1"/>
      <c r="BK541" s="1"/>
      <c r="BL541" s="1"/>
      <c r="BM541" s="1"/>
      <c r="BN541" s="1"/>
      <c r="BO541" s="1"/>
      <c r="BP541" s="1"/>
      <c r="BQ541" s="1"/>
      <c r="BR541" s="1"/>
      <c r="BS541" s="1"/>
      <c r="BT541" s="1"/>
      <c r="BU541" s="1"/>
    </row>
    <row r="542" spans="1:73"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220"/>
      <c r="AY542" s="1"/>
      <c r="AZ542" s="1"/>
      <c r="BA542" s="1"/>
      <c r="BB542" s="1"/>
      <c r="BC542" s="1"/>
      <c r="BD542" s="1"/>
      <c r="BE542" s="1"/>
      <c r="BF542" s="1"/>
      <c r="BG542" s="1"/>
      <c r="BH542" s="1"/>
      <c r="BI542" s="1"/>
      <c r="BJ542" s="1"/>
      <c r="BK542" s="1"/>
      <c r="BL542" s="1"/>
      <c r="BM542" s="1"/>
      <c r="BN542" s="1"/>
      <c r="BO542" s="1"/>
      <c r="BP542" s="1"/>
      <c r="BQ542" s="1"/>
      <c r="BR542" s="1"/>
      <c r="BS542" s="1"/>
      <c r="BT542" s="1"/>
      <c r="BU542" s="1"/>
    </row>
    <row r="543" spans="1:73"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220"/>
      <c r="AY543" s="1"/>
      <c r="AZ543" s="1"/>
      <c r="BA543" s="1"/>
      <c r="BB543" s="1"/>
      <c r="BC543" s="1"/>
      <c r="BD543" s="1"/>
      <c r="BE543" s="1"/>
      <c r="BF543" s="1"/>
      <c r="BG543" s="1"/>
      <c r="BH543" s="1"/>
      <c r="BI543" s="1"/>
      <c r="BJ543" s="1"/>
      <c r="BK543" s="1"/>
      <c r="BL543" s="1"/>
      <c r="BM543" s="1"/>
      <c r="BN543" s="1"/>
      <c r="BO543" s="1"/>
      <c r="BP543" s="1"/>
      <c r="BQ543" s="1"/>
      <c r="BR543" s="1"/>
      <c r="BS543" s="1"/>
      <c r="BT543" s="1"/>
      <c r="BU543" s="1"/>
    </row>
    <row r="544" spans="1:73"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220"/>
      <c r="AY544" s="1"/>
      <c r="AZ544" s="1"/>
      <c r="BA544" s="1"/>
      <c r="BB544" s="1"/>
      <c r="BC544" s="1"/>
      <c r="BD544" s="1"/>
      <c r="BE544" s="1"/>
      <c r="BF544" s="1"/>
      <c r="BG544" s="1"/>
      <c r="BH544" s="1"/>
      <c r="BI544" s="1"/>
      <c r="BJ544" s="1"/>
      <c r="BK544" s="1"/>
      <c r="BL544" s="1"/>
      <c r="BM544" s="1"/>
      <c r="BN544" s="1"/>
      <c r="BO544" s="1"/>
      <c r="BP544" s="1"/>
      <c r="BQ544" s="1"/>
      <c r="BR544" s="1"/>
      <c r="BS544" s="1"/>
      <c r="BT544" s="1"/>
      <c r="BU544" s="1"/>
    </row>
    <row r="545" spans="1:73"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220"/>
      <c r="AY545" s="1"/>
      <c r="AZ545" s="1"/>
      <c r="BA545" s="1"/>
      <c r="BB545" s="1"/>
      <c r="BC545" s="1"/>
      <c r="BD545" s="1"/>
      <c r="BE545" s="1"/>
      <c r="BF545" s="1"/>
      <c r="BG545" s="1"/>
      <c r="BH545" s="1"/>
      <c r="BI545" s="1"/>
      <c r="BJ545" s="1"/>
      <c r="BK545" s="1"/>
      <c r="BL545" s="1"/>
      <c r="BM545" s="1"/>
      <c r="BN545" s="1"/>
      <c r="BO545" s="1"/>
      <c r="BP545" s="1"/>
      <c r="BQ545" s="1"/>
      <c r="BR545" s="1"/>
      <c r="BS545" s="1"/>
      <c r="BT545" s="1"/>
      <c r="BU545" s="1"/>
    </row>
    <row r="546" spans="1:73"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220"/>
      <c r="AY546" s="1"/>
      <c r="AZ546" s="1"/>
      <c r="BA546" s="1"/>
      <c r="BB546" s="1"/>
      <c r="BC546" s="1"/>
      <c r="BD546" s="1"/>
      <c r="BE546" s="1"/>
      <c r="BF546" s="1"/>
      <c r="BG546" s="1"/>
      <c r="BH546" s="1"/>
      <c r="BI546" s="1"/>
      <c r="BJ546" s="1"/>
      <c r="BK546" s="1"/>
      <c r="BL546" s="1"/>
      <c r="BM546" s="1"/>
      <c r="BN546" s="1"/>
      <c r="BO546" s="1"/>
      <c r="BP546" s="1"/>
      <c r="BQ546" s="1"/>
      <c r="BR546" s="1"/>
      <c r="BS546" s="1"/>
      <c r="BT546" s="1"/>
      <c r="BU546" s="1"/>
    </row>
    <row r="547" spans="1:73"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220"/>
      <c r="AY547" s="1"/>
      <c r="AZ547" s="1"/>
      <c r="BA547" s="1"/>
      <c r="BB547" s="1"/>
      <c r="BC547" s="1"/>
      <c r="BD547" s="1"/>
      <c r="BE547" s="1"/>
      <c r="BF547" s="1"/>
      <c r="BG547" s="1"/>
      <c r="BH547" s="1"/>
      <c r="BI547" s="1"/>
      <c r="BJ547" s="1"/>
      <c r="BK547" s="1"/>
      <c r="BL547" s="1"/>
      <c r="BM547" s="1"/>
      <c r="BN547" s="1"/>
      <c r="BO547" s="1"/>
      <c r="BP547" s="1"/>
      <c r="BQ547" s="1"/>
      <c r="BR547" s="1"/>
      <c r="BS547" s="1"/>
      <c r="BT547" s="1"/>
      <c r="BU547" s="1"/>
    </row>
    <row r="548" spans="1:73"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220"/>
      <c r="AY548" s="1"/>
      <c r="AZ548" s="1"/>
      <c r="BA548" s="1"/>
      <c r="BB548" s="1"/>
      <c r="BC548" s="1"/>
      <c r="BD548" s="1"/>
      <c r="BE548" s="1"/>
      <c r="BF548" s="1"/>
      <c r="BG548" s="1"/>
      <c r="BH548" s="1"/>
      <c r="BI548" s="1"/>
      <c r="BJ548" s="1"/>
      <c r="BK548" s="1"/>
      <c r="BL548" s="1"/>
      <c r="BM548" s="1"/>
      <c r="BN548" s="1"/>
      <c r="BO548" s="1"/>
      <c r="BP548" s="1"/>
      <c r="BQ548" s="1"/>
      <c r="BR548" s="1"/>
      <c r="BS548" s="1"/>
      <c r="BT548" s="1"/>
      <c r="BU548" s="1"/>
    </row>
    <row r="549" spans="1:73"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220"/>
      <c r="AY549" s="1"/>
      <c r="AZ549" s="1"/>
      <c r="BA549" s="1"/>
      <c r="BB549" s="1"/>
      <c r="BC549" s="1"/>
      <c r="BD549" s="1"/>
      <c r="BE549" s="1"/>
      <c r="BF549" s="1"/>
      <c r="BG549" s="1"/>
      <c r="BH549" s="1"/>
      <c r="BI549" s="1"/>
      <c r="BJ549" s="1"/>
      <c r="BK549" s="1"/>
      <c r="BL549" s="1"/>
      <c r="BM549" s="1"/>
      <c r="BN549" s="1"/>
      <c r="BO549" s="1"/>
      <c r="BP549" s="1"/>
      <c r="BQ549" s="1"/>
      <c r="BR549" s="1"/>
      <c r="BS549" s="1"/>
      <c r="BT549" s="1"/>
      <c r="BU549" s="1"/>
    </row>
    <row r="550" spans="1:73"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220"/>
      <c r="AY550" s="1"/>
      <c r="AZ550" s="1"/>
      <c r="BA550" s="1"/>
      <c r="BB550" s="1"/>
      <c r="BC550" s="1"/>
      <c r="BD550" s="1"/>
      <c r="BE550" s="1"/>
      <c r="BF550" s="1"/>
      <c r="BG550" s="1"/>
      <c r="BH550" s="1"/>
      <c r="BI550" s="1"/>
      <c r="BJ550" s="1"/>
      <c r="BK550" s="1"/>
      <c r="BL550" s="1"/>
      <c r="BM550" s="1"/>
      <c r="BN550" s="1"/>
      <c r="BO550" s="1"/>
      <c r="BP550" s="1"/>
      <c r="BQ550" s="1"/>
      <c r="BR550" s="1"/>
      <c r="BS550" s="1"/>
      <c r="BT550" s="1"/>
      <c r="BU550" s="1"/>
    </row>
    <row r="551" spans="1:73"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220"/>
      <c r="AY551" s="1"/>
      <c r="AZ551" s="1"/>
      <c r="BA551" s="1"/>
      <c r="BB551" s="1"/>
      <c r="BC551" s="1"/>
      <c r="BD551" s="1"/>
      <c r="BE551" s="1"/>
      <c r="BF551" s="1"/>
      <c r="BG551" s="1"/>
      <c r="BH551" s="1"/>
      <c r="BI551" s="1"/>
      <c r="BJ551" s="1"/>
      <c r="BK551" s="1"/>
      <c r="BL551" s="1"/>
      <c r="BM551" s="1"/>
      <c r="BN551" s="1"/>
      <c r="BO551" s="1"/>
      <c r="BP551" s="1"/>
      <c r="BQ551" s="1"/>
      <c r="BR551" s="1"/>
      <c r="BS551" s="1"/>
      <c r="BT551" s="1"/>
      <c r="BU551" s="1"/>
    </row>
    <row r="552" spans="1:73"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220"/>
      <c r="AY552" s="1"/>
      <c r="AZ552" s="1"/>
      <c r="BA552" s="1"/>
      <c r="BB552" s="1"/>
      <c r="BC552" s="1"/>
      <c r="BD552" s="1"/>
      <c r="BE552" s="1"/>
      <c r="BF552" s="1"/>
      <c r="BG552" s="1"/>
      <c r="BH552" s="1"/>
      <c r="BI552" s="1"/>
      <c r="BJ552" s="1"/>
      <c r="BK552" s="1"/>
      <c r="BL552" s="1"/>
      <c r="BM552" s="1"/>
      <c r="BN552" s="1"/>
      <c r="BO552" s="1"/>
      <c r="BP552" s="1"/>
      <c r="BQ552" s="1"/>
      <c r="BR552" s="1"/>
      <c r="BS552" s="1"/>
      <c r="BT552" s="1"/>
      <c r="BU552" s="1"/>
    </row>
    <row r="553" spans="1:73"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220"/>
      <c r="AY553" s="1"/>
      <c r="AZ553" s="1"/>
      <c r="BA553" s="1"/>
      <c r="BB553" s="1"/>
      <c r="BC553" s="1"/>
      <c r="BD553" s="1"/>
      <c r="BE553" s="1"/>
      <c r="BF553" s="1"/>
      <c r="BG553" s="1"/>
      <c r="BH553" s="1"/>
      <c r="BI553" s="1"/>
      <c r="BJ553" s="1"/>
      <c r="BK553" s="1"/>
      <c r="BL553" s="1"/>
      <c r="BM553" s="1"/>
      <c r="BN553" s="1"/>
      <c r="BO553" s="1"/>
      <c r="BP553" s="1"/>
      <c r="BQ553" s="1"/>
      <c r="BR553" s="1"/>
      <c r="BS553" s="1"/>
      <c r="BT553" s="1"/>
      <c r="BU553" s="1"/>
    </row>
    <row r="554" spans="1:73"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220"/>
      <c r="AY554" s="1"/>
      <c r="AZ554" s="1"/>
      <c r="BA554" s="1"/>
      <c r="BB554" s="1"/>
      <c r="BC554" s="1"/>
      <c r="BD554" s="1"/>
      <c r="BE554" s="1"/>
      <c r="BF554" s="1"/>
      <c r="BG554" s="1"/>
      <c r="BH554" s="1"/>
      <c r="BI554" s="1"/>
      <c r="BJ554" s="1"/>
      <c r="BK554" s="1"/>
      <c r="BL554" s="1"/>
      <c r="BM554" s="1"/>
      <c r="BN554" s="1"/>
      <c r="BO554" s="1"/>
      <c r="BP554" s="1"/>
      <c r="BQ554" s="1"/>
      <c r="BR554" s="1"/>
      <c r="BS554" s="1"/>
      <c r="BT554" s="1"/>
      <c r="BU554" s="1"/>
    </row>
    <row r="555" spans="1:73"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220"/>
      <c r="AY555" s="1"/>
      <c r="AZ555" s="1"/>
      <c r="BA555" s="1"/>
      <c r="BB555" s="1"/>
      <c r="BC555" s="1"/>
      <c r="BD555" s="1"/>
      <c r="BE555" s="1"/>
      <c r="BF555" s="1"/>
      <c r="BG555" s="1"/>
      <c r="BH555" s="1"/>
      <c r="BI555" s="1"/>
      <c r="BJ555" s="1"/>
      <c r="BK555" s="1"/>
      <c r="BL555" s="1"/>
      <c r="BM555" s="1"/>
      <c r="BN555" s="1"/>
      <c r="BO555" s="1"/>
      <c r="BP555" s="1"/>
      <c r="BQ555" s="1"/>
      <c r="BR555" s="1"/>
      <c r="BS555" s="1"/>
      <c r="BT555" s="1"/>
      <c r="BU555" s="1"/>
    </row>
    <row r="556" spans="1:73"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220"/>
      <c r="AY556" s="1"/>
      <c r="AZ556" s="1"/>
      <c r="BA556" s="1"/>
      <c r="BB556" s="1"/>
      <c r="BC556" s="1"/>
      <c r="BD556" s="1"/>
      <c r="BE556" s="1"/>
      <c r="BF556" s="1"/>
      <c r="BG556" s="1"/>
      <c r="BH556" s="1"/>
      <c r="BI556" s="1"/>
      <c r="BJ556" s="1"/>
      <c r="BK556" s="1"/>
      <c r="BL556" s="1"/>
      <c r="BM556" s="1"/>
      <c r="BN556" s="1"/>
      <c r="BO556" s="1"/>
      <c r="BP556" s="1"/>
      <c r="BQ556" s="1"/>
      <c r="BR556" s="1"/>
      <c r="BS556" s="1"/>
      <c r="BT556" s="1"/>
      <c r="BU556" s="1"/>
    </row>
    <row r="557" spans="1:73"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220"/>
      <c r="AY557" s="1"/>
      <c r="AZ557" s="1"/>
      <c r="BA557" s="1"/>
      <c r="BB557" s="1"/>
      <c r="BC557" s="1"/>
      <c r="BD557" s="1"/>
      <c r="BE557" s="1"/>
      <c r="BF557" s="1"/>
      <c r="BG557" s="1"/>
      <c r="BH557" s="1"/>
      <c r="BI557" s="1"/>
      <c r="BJ557" s="1"/>
      <c r="BK557" s="1"/>
      <c r="BL557" s="1"/>
      <c r="BM557" s="1"/>
      <c r="BN557" s="1"/>
      <c r="BO557" s="1"/>
      <c r="BP557" s="1"/>
      <c r="BQ557" s="1"/>
      <c r="BR557" s="1"/>
      <c r="BS557" s="1"/>
      <c r="BT557" s="1"/>
      <c r="BU557" s="1"/>
    </row>
    <row r="558" spans="1:73"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220"/>
      <c r="AY558" s="1"/>
      <c r="AZ558" s="1"/>
      <c r="BA558" s="1"/>
      <c r="BB558" s="1"/>
      <c r="BC558" s="1"/>
      <c r="BD558" s="1"/>
      <c r="BE558" s="1"/>
      <c r="BF558" s="1"/>
      <c r="BG558" s="1"/>
      <c r="BH558" s="1"/>
      <c r="BI558" s="1"/>
      <c r="BJ558" s="1"/>
      <c r="BK558" s="1"/>
      <c r="BL558" s="1"/>
      <c r="BM558" s="1"/>
      <c r="BN558" s="1"/>
      <c r="BO558" s="1"/>
      <c r="BP558" s="1"/>
      <c r="BQ558" s="1"/>
      <c r="BR558" s="1"/>
      <c r="BS558" s="1"/>
      <c r="BT558" s="1"/>
      <c r="BU558" s="1"/>
    </row>
    <row r="559" spans="1:73"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220"/>
      <c r="AY559" s="1"/>
      <c r="AZ559" s="1"/>
      <c r="BA559" s="1"/>
      <c r="BB559" s="1"/>
      <c r="BC559" s="1"/>
      <c r="BD559" s="1"/>
      <c r="BE559" s="1"/>
      <c r="BF559" s="1"/>
      <c r="BG559" s="1"/>
      <c r="BH559" s="1"/>
      <c r="BI559" s="1"/>
      <c r="BJ559" s="1"/>
      <c r="BK559" s="1"/>
      <c r="BL559" s="1"/>
      <c r="BM559" s="1"/>
      <c r="BN559" s="1"/>
      <c r="BO559" s="1"/>
      <c r="BP559" s="1"/>
      <c r="BQ559" s="1"/>
      <c r="BR559" s="1"/>
      <c r="BS559" s="1"/>
      <c r="BT559" s="1"/>
      <c r="BU559" s="1"/>
    </row>
    <row r="560" spans="1:73"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220"/>
      <c r="AY560" s="1"/>
      <c r="AZ560" s="1"/>
      <c r="BA560" s="1"/>
      <c r="BB560" s="1"/>
      <c r="BC560" s="1"/>
      <c r="BD560" s="1"/>
      <c r="BE560" s="1"/>
      <c r="BF560" s="1"/>
      <c r="BG560" s="1"/>
      <c r="BH560" s="1"/>
      <c r="BI560" s="1"/>
      <c r="BJ560" s="1"/>
      <c r="BK560" s="1"/>
      <c r="BL560" s="1"/>
      <c r="BM560" s="1"/>
      <c r="BN560" s="1"/>
      <c r="BO560" s="1"/>
      <c r="BP560" s="1"/>
      <c r="BQ560" s="1"/>
      <c r="BR560" s="1"/>
      <c r="BS560" s="1"/>
      <c r="BT560" s="1"/>
      <c r="BU560" s="1"/>
    </row>
    <row r="561" spans="1:73"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220"/>
      <c r="AY561" s="1"/>
      <c r="AZ561" s="1"/>
      <c r="BA561" s="1"/>
      <c r="BB561" s="1"/>
      <c r="BC561" s="1"/>
      <c r="BD561" s="1"/>
      <c r="BE561" s="1"/>
      <c r="BF561" s="1"/>
      <c r="BG561" s="1"/>
      <c r="BH561" s="1"/>
      <c r="BI561" s="1"/>
      <c r="BJ561" s="1"/>
      <c r="BK561" s="1"/>
      <c r="BL561" s="1"/>
      <c r="BM561" s="1"/>
      <c r="BN561" s="1"/>
      <c r="BO561" s="1"/>
      <c r="BP561" s="1"/>
      <c r="BQ561" s="1"/>
      <c r="BR561" s="1"/>
      <c r="BS561" s="1"/>
      <c r="BT561" s="1"/>
      <c r="BU561" s="1"/>
    </row>
    <row r="562" spans="1:73"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220"/>
      <c r="AY562" s="1"/>
      <c r="AZ562" s="1"/>
      <c r="BA562" s="1"/>
      <c r="BB562" s="1"/>
      <c r="BC562" s="1"/>
      <c r="BD562" s="1"/>
      <c r="BE562" s="1"/>
      <c r="BF562" s="1"/>
      <c r="BG562" s="1"/>
      <c r="BH562" s="1"/>
      <c r="BI562" s="1"/>
      <c r="BJ562" s="1"/>
      <c r="BK562" s="1"/>
      <c r="BL562" s="1"/>
      <c r="BM562" s="1"/>
      <c r="BN562" s="1"/>
      <c r="BO562" s="1"/>
      <c r="BP562" s="1"/>
      <c r="BQ562" s="1"/>
      <c r="BR562" s="1"/>
      <c r="BS562" s="1"/>
      <c r="BT562" s="1"/>
      <c r="BU562" s="1"/>
    </row>
    <row r="563" spans="1:73"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220"/>
      <c r="AY563" s="1"/>
      <c r="AZ563" s="1"/>
      <c r="BA563" s="1"/>
      <c r="BB563" s="1"/>
      <c r="BC563" s="1"/>
      <c r="BD563" s="1"/>
      <c r="BE563" s="1"/>
      <c r="BF563" s="1"/>
      <c r="BG563" s="1"/>
      <c r="BH563" s="1"/>
      <c r="BI563" s="1"/>
      <c r="BJ563" s="1"/>
      <c r="BK563" s="1"/>
      <c r="BL563" s="1"/>
      <c r="BM563" s="1"/>
      <c r="BN563" s="1"/>
      <c r="BO563" s="1"/>
      <c r="BP563" s="1"/>
      <c r="BQ563" s="1"/>
      <c r="BR563" s="1"/>
      <c r="BS563" s="1"/>
      <c r="BT563" s="1"/>
      <c r="BU563" s="1"/>
    </row>
    <row r="564" spans="1:73"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220"/>
      <c r="AY564" s="1"/>
      <c r="AZ564" s="1"/>
      <c r="BA564" s="1"/>
      <c r="BB564" s="1"/>
      <c r="BC564" s="1"/>
      <c r="BD564" s="1"/>
      <c r="BE564" s="1"/>
      <c r="BF564" s="1"/>
      <c r="BG564" s="1"/>
      <c r="BH564" s="1"/>
      <c r="BI564" s="1"/>
      <c r="BJ564" s="1"/>
      <c r="BK564" s="1"/>
      <c r="BL564" s="1"/>
      <c r="BM564" s="1"/>
      <c r="BN564" s="1"/>
      <c r="BO564" s="1"/>
      <c r="BP564" s="1"/>
      <c r="BQ564" s="1"/>
      <c r="BR564" s="1"/>
      <c r="BS564" s="1"/>
      <c r="BT564" s="1"/>
      <c r="BU564" s="1"/>
    </row>
    <row r="565" spans="1:73"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220"/>
      <c r="AY565" s="1"/>
      <c r="AZ565" s="1"/>
      <c r="BA565" s="1"/>
      <c r="BB565" s="1"/>
      <c r="BC565" s="1"/>
      <c r="BD565" s="1"/>
      <c r="BE565" s="1"/>
      <c r="BF565" s="1"/>
      <c r="BG565" s="1"/>
      <c r="BH565" s="1"/>
      <c r="BI565" s="1"/>
      <c r="BJ565" s="1"/>
      <c r="BK565" s="1"/>
      <c r="BL565" s="1"/>
      <c r="BM565" s="1"/>
      <c r="BN565" s="1"/>
      <c r="BO565" s="1"/>
      <c r="BP565" s="1"/>
      <c r="BQ565" s="1"/>
      <c r="BR565" s="1"/>
      <c r="BS565" s="1"/>
      <c r="BT565" s="1"/>
      <c r="BU565" s="1"/>
    </row>
    <row r="566" spans="1:73"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220"/>
      <c r="AY566" s="1"/>
      <c r="AZ566" s="1"/>
      <c r="BA566" s="1"/>
      <c r="BB566" s="1"/>
      <c r="BC566" s="1"/>
      <c r="BD566" s="1"/>
      <c r="BE566" s="1"/>
      <c r="BF566" s="1"/>
      <c r="BG566" s="1"/>
      <c r="BH566" s="1"/>
      <c r="BI566" s="1"/>
      <c r="BJ566" s="1"/>
      <c r="BK566" s="1"/>
      <c r="BL566" s="1"/>
      <c r="BM566" s="1"/>
      <c r="BN566" s="1"/>
      <c r="BO566" s="1"/>
      <c r="BP566" s="1"/>
      <c r="BQ566" s="1"/>
      <c r="BR566" s="1"/>
      <c r="BS566" s="1"/>
      <c r="BT566" s="1"/>
      <c r="BU566" s="1"/>
    </row>
    <row r="567" spans="1:73"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220"/>
      <c r="AY567" s="1"/>
      <c r="AZ567" s="1"/>
      <c r="BA567" s="1"/>
      <c r="BB567" s="1"/>
      <c r="BC567" s="1"/>
      <c r="BD567" s="1"/>
      <c r="BE567" s="1"/>
      <c r="BF567" s="1"/>
      <c r="BG567" s="1"/>
      <c r="BH567" s="1"/>
      <c r="BI567" s="1"/>
      <c r="BJ567" s="1"/>
      <c r="BK567" s="1"/>
      <c r="BL567" s="1"/>
      <c r="BM567" s="1"/>
      <c r="BN567" s="1"/>
      <c r="BO567" s="1"/>
      <c r="BP567" s="1"/>
      <c r="BQ567" s="1"/>
      <c r="BR567" s="1"/>
      <c r="BS567" s="1"/>
      <c r="BT567" s="1"/>
      <c r="BU567" s="1"/>
    </row>
    <row r="568" spans="1:73"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220"/>
      <c r="AY568" s="1"/>
      <c r="AZ568" s="1"/>
      <c r="BA568" s="1"/>
      <c r="BB568" s="1"/>
      <c r="BC568" s="1"/>
      <c r="BD568" s="1"/>
      <c r="BE568" s="1"/>
      <c r="BF568" s="1"/>
      <c r="BG568" s="1"/>
      <c r="BH568" s="1"/>
      <c r="BI568" s="1"/>
      <c r="BJ568" s="1"/>
      <c r="BK568" s="1"/>
      <c r="BL568" s="1"/>
      <c r="BM568" s="1"/>
      <c r="BN568" s="1"/>
      <c r="BO568" s="1"/>
      <c r="BP568" s="1"/>
      <c r="BQ568" s="1"/>
      <c r="BR568" s="1"/>
      <c r="BS568" s="1"/>
      <c r="BT568" s="1"/>
      <c r="BU568" s="1"/>
    </row>
    <row r="569" spans="1:73"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220"/>
      <c r="AY569" s="1"/>
      <c r="AZ569" s="1"/>
      <c r="BA569" s="1"/>
      <c r="BB569" s="1"/>
      <c r="BC569" s="1"/>
      <c r="BD569" s="1"/>
      <c r="BE569" s="1"/>
      <c r="BF569" s="1"/>
      <c r="BG569" s="1"/>
      <c r="BH569" s="1"/>
      <c r="BI569" s="1"/>
      <c r="BJ569" s="1"/>
      <c r="BK569" s="1"/>
      <c r="BL569" s="1"/>
      <c r="BM569" s="1"/>
      <c r="BN569" s="1"/>
      <c r="BO569" s="1"/>
      <c r="BP569" s="1"/>
      <c r="BQ569" s="1"/>
      <c r="BR569" s="1"/>
      <c r="BS569" s="1"/>
      <c r="BT569" s="1"/>
      <c r="BU569" s="1"/>
    </row>
    <row r="570" spans="1:73"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220"/>
      <c r="AY570" s="1"/>
      <c r="AZ570" s="1"/>
      <c r="BA570" s="1"/>
      <c r="BB570" s="1"/>
      <c r="BC570" s="1"/>
      <c r="BD570" s="1"/>
      <c r="BE570" s="1"/>
      <c r="BF570" s="1"/>
      <c r="BG570" s="1"/>
      <c r="BH570" s="1"/>
      <c r="BI570" s="1"/>
      <c r="BJ570" s="1"/>
      <c r="BK570" s="1"/>
      <c r="BL570" s="1"/>
      <c r="BM570" s="1"/>
      <c r="BN570" s="1"/>
      <c r="BO570" s="1"/>
      <c r="BP570" s="1"/>
      <c r="BQ570" s="1"/>
      <c r="BR570" s="1"/>
      <c r="BS570" s="1"/>
      <c r="BT570" s="1"/>
      <c r="BU570" s="1"/>
    </row>
    <row r="571" spans="1:73"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220"/>
      <c r="AY571" s="1"/>
      <c r="AZ571" s="1"/>
      <c r="BA571" s="1"/>
      <c r="BB571" s="1"/>
      <c r="BC571" s="1"/>
      <c r="BD571" s="1"/>
      <c r="BE571" s="1"/>
      <c r="BF571" s="1"/>
      <c r="BG571" s="1"/>
      <c r="BH571" s="1"/>
      <c r="BI571" s="1"/>
      <c r="BJ571" s="1"/>
      <c r="BK571" s="1"/>
      <c r="BL571" s="1"/>
      <c r="BM571" s="1"/>
      <c r="BN571" s="1"/>
      <c r="BO571" s="1"/>
      <c r="BP571" s="1"/>
      <c r="BQ571" s="1"/>
      <c r="BR571" s="1"/>
      <c r="BS571" s="1"/>
      <c r="BT571" s="1"/>
      <c r="BU571" s="1"/>
    </row>
    <row r="572" spans="1:73"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220"/>
      <c r="AY572" s="1"/>
      <c r="AZ572" s="1"/>
      <c r="BA572" s="1"/>
      <c r="BB572" s="1"/>
      <c r="BC572" s="1"/>
      <c r="BD572" s="1"/>
      <c r="BE572" s="1"/>
      <c r="BF572" s="1"/>
      <c r="BG572" s="1"/>
      <c r="BH572" s="1"/>
      <c r="BI572" s="1"/>
      <c r="BJ572" s="1"/>
      <c r="BK572" s="1"/>
      <c r="BL572" s="1"/>
      <c r="BM572" s="1"/>
      <c r="BN572" s="1"/>
      <c r="BO572" s="1"/>
      <c r="BP572" s="1"/>
      <c r="BQ572" s="1"/>
      <c r="BR572" s="1"/>
      <c r="BS572" s="1"/>
      <c r="BT572" s="1"/>
      <c r="BU572" s="1"/>
    </row>
    <row r="573" spans="1:73"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220"/>
      <c r="AY573" s="1"/>
      <c r="AZ573" s="1"/>
      <c r="BA573" s="1"/>
      <c r="BB573" s="1"/>
      <c r="BC573" s="1"/>
      <c r="BD573" s="1"/>
      <c r="BE573" s="1"/>
      <c r="BF573" s="1"/>
      <c r="BG573" s="1"/>
      <c r="BH573" s="1"/>
      <c r="BI573" s="1"/>
      <c r="BJ573" s="1"/>
      <c r="BK573" s="1"/>
      <c r="BL573" s="1"/>
      <c r="BM573" s="1"/>
      <c r="BN573" s="1"/>
      <c r="BO573" s="1"/>
      <c r="BP573" s="1"/>
      <c r="BQ573" s="1"/>
      <c r="BR573" s="1"/>
      <c r="BS573" s="1"/>
      <c r="BT573" s="1"/>
      <c r="BU573" s="1"/>
    </row>
    <row r="574" spans="1:73"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220"/>
      <c r="AY574" s="1"/>
      <c r="AZ574" s="1"/>
      <c r="BA574" s="1"/>
      <c r="BB574" s="1"/>
      <c r="BC574" s="1"/>
      <c r="BD574" s="1"/>
      <c r="BE574" s="1"/>
      <c r="BF574" s="1"/>
      <c r="BG574" s="1"/>
      <c r="BH574" s="1"/>
      <c r="BI574" s="1"/>
      <c r="BJ574" s="1"/>
      <c r="BK574" s="1"/>
      <c r="BL574" s="1"/>
      <c r="BM574" s="1"/>
      <c r="BN574" s="1"/>
      <c r="BO574" s="1"/>
      <c r="BP574" s="1"/>
      <c r="BQ574" s="1"/>
      <c r="BR574" s="1"/>
      <c r="BS574" s="1"/>
      <c r="BT574" s="1"/>
      <c r="BU574" s="1"/>
    </row>
    <row r="575" spans="1:73"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220"/>
      <c r="AY575" s="1"/>
      <c r="AZ575" s="1"/>
      <c r="BA575" s="1"/>
      <c r="BB575" s="1"/>
      <c r="BC575" s="1"/>
      <c r="BD575" s="1"/>
      <c r="BE575" s="1"/>
      <c r="BF575" s="1"/>
      <c r="BG575" s="1"/>
      <c r="BH575" s="1"/>
      <c r="BI575" s="1"/>
      <c r="BJ575" s="1"/>
      <c r="BK575" s="1"/>
      <c r="BL575" s="1"/>
      <c r="BM575" s="1"/>
      <c r="BN575" s="1"/>
      <c r="BO575" s="1"/>
      <c r="BP575" s="1"/>
      <c r="BQ575" s="1"/>
      <c r="BR575" s="1"/>
      <c r="BS575" s="1"/>
      <c r="BT575" s="1"/>
      <c r="BU575" s="1"/>
    </row>
    <row r="576" spans="1:73"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220"/>
      <c r="AY576" s="1"/>
      <c r="AZ576" s="1"/>
      <c r="BA576" s="1"/>
      <c r="BB576" s="1"/>
      <c r="BC576" s="1"/>
      <c r="BD576" s="1"/>
      <c r="BE576" s="1"/>
      <c r="BF576" s="1"/>
      <c r="BG576" s="1"/>
      <c r="BH576" s="1"/>
      <c r="BI576" s="1"/>
      <c r="BJ576" s="1"/>
      <c r="BK576" s="1"/>
      <c r="BL576" s="1"/>
      <c r="BM576" s="1"/>
      <c r="BN576" s="1"/>
      <c r="BO576" s="1"/>
      <c r="BP576" s="1"/>
      <c r="BQ576" s="1"/>
      <c r="BR576" s="1"/>
      <c r="BS576" s="1"/>
      <c r="BT576" s="1"/>
      <c r="BU576" s="1"/>
    </row>
    <row r="577" spans="1:73"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220"/>
      <c r="AY577" s="1"/>
      <c r="AZ577" s="1"/>
      <c r="BA577" s="1"/>
      <c r="BB577" s="1"/>
      <c r="BC577" s="1"/>
      <c r="BD577" s="1"/>
      <c r="BE577" s="1"/>
      <c r="BF577" s="1"/>
      <c r="BG577" s="1"/>
      <c r="BH577" s="1"/>
      <c r="BI577" s="1"/>
      <c r="BJ577" s="1"/>
      <c r="BK577" s="1"/>
      <c r="BL577" s="1"/>
      <c r="BM577" s="1"/>
      <c r="BN577" s="1"/>
      <c r="BO577" s="1"/>
      <c r="BP577" s="1"/>
      <c r="BQ577" s="1"/>
      <c r="BR577" s="1"/>
      <c r="BS577" s="1"/>
      <c r="BT577" s="1"/>
      <c r="BU577" s="1"/>
    </row>
    <row r="578" spans="1:73"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220"/>
      <c r="AY578" s="1"/>
      <c r="AZ578" s="1"/>
      <c r="BA578" s="1"/>
      <c r="BB578" s="1"/>
      <c r="BC578" s="1"/>
      <c r="BD578" s="1"/>
      <c r="BE578" s="1"/>
      <c r="BF578" s="1"/>
      <c r="BG578" s="1"/>
      <c r="BH578" s="1"/>
      <c r="BI578" s="1"/>
      <c r="BJ578" s="1"/>
      <c r="BK578" s="1"/>
      <c r="BL578" s="1"/>
      <c r="BM578" s="1"/>
      <c r="BN578" s="1"/>
      <c r="BO578" s="1"/>
      <c r="BP578" s="1"/>
      <c r="BQ578" s="1"/>
      <c r="BR578" s="1"/>
      <c r="BS578" s="1"/>
      <c r="BT578" s="1"/>
      <c r="BU578" s="1"/>
    </row>
    <row r="579" spans="1:73"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220"/>
      <c r="AY579" s="1"/>
      <c r="AZ579" s="1"/>
      <c r="BA579" s="1"/>
      <c r="BB579" s="1"/>
      <c r="BC579" s="1"/>
      <c r="BD579" s="1"/>
      <c r="BE579" s="1"/>
      <c r="BF579" s="1"/>
      <c r="BG579" s="1"/>
      <c r="BH579" s="1"/>
      <c r="BI579" s="1"/>
      <c r="BJ579" s="1"/>
      <c r="BK579" s="1"/>
      <c r="BL579" s="1"/>
      <c r="BM579" s="1"/>
      <c r="BN579" s="1"/>
      <c r="BO579" s="1"/>
      <c r="BP579" s="1"/>
      <c r="BQ579" s="1"/>
      <c r="BR579" s="1"/>
      <c r="BS579" s="1"/>
      <c r="BT579" s="1"/>
      <c r="BU579" s="1"/>
    </row>
    <row r="580" spans="1:73"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220"/>
      <c r="AY580" s="1"/>
      <c r="AZ580" s="1"/>
      <c r="BA580" s="1"/>
      <c r="BB580" s="1"/>
      <c r="BC580" s="1"/>
      <c r="BD580" s="1"/>
      <c r="BE580" s="1"/>
      <c r="BF580" s="1"/>
      <c r="BG580" s="1"/>
      <c r="BH580" s="1"/>
      <c r="BI580" s="1"/>
      <c r="BJ580" s="1"/>
      <c r="BK580" s="1"/>
      <c r="BL580" s="1"/>
      <c r="BM580" s="1"/>
      <c r="BN580" s="1"/>
      <c r="BO580" s="1"/>
      <c r="BP580" s="1"/>
      <c r="BQ580" s="1"/>
      <c r="BR580" s="1"/>
      <c r="BS580" s="1"/>
      <c r="BT580" s="1"/>
      <c r="BU580" s="1"/>
    </row>
    <row r="581" spans="1:73"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220"/>
      <c r="AY581" s="1"/>
      <c r="AZ581" s="1"/>
      <c r="BA581" s="1"/>
      <c r="BB581" s="1"/>
      <c r="BC581" s="1"/>
      <c r="BD581" s="1"/>
      <c r="BE581" s="1"/>
      <c r="BF581" s="1"/>
      <c r="BG581" s="1"/>
      <c r="BH581" s="1"/>
      <c r="BI581" s="1"/>
      <c r="BJ581" s="1"/>
      <c r="BK581" s="1"/>
      <c r="BL581" s="1"/>
      <c r="BM581" s="1"/>
      <c r="BN581" s="1"/>
      <c r="BO581" s="1"/>
      <c r="BP581" s="1"/>
      <c r="BQ581" s="1"/>
      <c r="BR581" s="1"/>
      <c r="BS581" s="1"/>
      <c r="BT581" s="1"/>
      <c r="BU581" s="1"/>
    </row>
    <row r="582" spans="1:73"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220"/>
      <c r="AY582" s="1"/>
      <c r="AZ582" s="1"/>
      <c r="BA582" s="1"/>
      <c r="BB582" s="1"/>
      <c r="BC582" s="1"/>
      <c r="BD582" s="1"/>
      <c r="BE582" s="1"/>
      <c r="BF582" s="1"/>
      <c r="BG582" s="1"/>
      <c r="BH582" s="1"/>
      <c r="BI582" s="1"/>
      <c r="BJ582" s="1"/>
      <c r="BK582" s="1"/>
      <c r="BL582" s="1"/>
      <c r="BM582" s="1"/>
      <c r="BN582" s="1"/>
      <c r="BO582" s="1"/>
      <c r="BP582" s="1"/>
      <c r="BQ582" s="1"/>
      <c r="BR582" s="1"/>
      <c r="BS582" s="1"/>
      <c r="BT582" s="1"/>
      <c r="BU582" s="1"/>
    </row>
    <row r="583" spans="1:73"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220"/>
      <c r="AY583" s="1"/>
      <c r="AZ583" s="1"/>
      <c r="BA583" s="1"/>
      <c r="BB583" s="1"/>
      <c r="BC583" s="1"/>
      <c r="BD583" s="1"/>
      <c r="BE583" s="1"/>
      <c r="BF583" s="1"/>
      <c r="BG583" s="1"/>
      <c r="BH583" s="1"/>
      <c r="BI583" s="1"/>
      <c r="BJ583" s="1"/>
      <c r="BK583" s="1"/>
      <c r="BL583" s="1"/>
      <c r="BM583" s="1"/>
      <c r="BN583" s="1"/>
      <c r="BO583" s="1"/>
      <c r="BP583" s="1"/>
      <c r="BQ583" s="1"/>
      <c r="BR583" s="1"/>
      <c r="BS583" s="1"/>
      <c r="BT583" s="1"/>
      <c r="BU583" s="1"/>
    </row>
    <row r="584" spans="1:73"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220"/>
      <c r="AY584" s="1"/>
      <c r="AZ584" s="1"/>
      <c r="BA584" s="1"/>
      <c r="BB584" s="1"/>
      <c r="BC584" s="1"/>
      <c r="BD584" s="1"/>
      <c r="BE584" s="1"/>
      <c r="BF584" s="1"/>
      <c r="BG584" s="1"/>
      <c r="BH584" s="1"/>
      <c r="BI584" s="1"/>
      <c r="BJ584" s="1"/>
      <c r="BK584" s="1"/>
      <c r="BL584" s="1"/>
      <c r="BM584" s="1"/>
      <c r="BN584" s="1"/>
      <c r="BO584" s="1"/>
      <c r="BP584" s="1"/>
      <c r="BQ584" s="1"/>
      <c r="BR584" s="1"/>
      <c r="BS584" s="1"/>
      <c r="BT584" s="1"/>
      <c r="BU584" s="1"/>
    </row>
    <row r="585" spans="1:73"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220"/>
      <c r="AY585" s="1"/>
      <c r="AZ585" s="1"/>
      <c r="BA585" s="1"/>
      <c r="BB585" s="1"/>
      <c r="BC585" s="1"/>
      <c r="BD585" s="1"/>
      <c r="BE585" s="1"/>
      <c r="BF585" s="1"/>
      <c r="BG585" s="1"/>
      <c r="BH585" s="1"/>
      <c r="BI585" s="1"/>
      <c r="BJ585" s="1"/>
      <c r="BK585" s="1"/>
      <c r="BL585" s="1"/>
      <c r="BM585" s="1"/>
      <c r="BN585" s="1"/>
      <c r="BO585" s="1"/>
      <c r="BP585" s="1"/>
      <c r="BQ585" s="1"/>
      <c r="BR585" s="1"/>
      <c r="BS585" s="1"/>
      <c r="BT585" s="1"/>
      <c r="BU585" s="1"/>
    </row>
    <row r="586" spans="1:73"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220"/>
      <c r="AY586" s="1"/>
      <c r="AZ586" s="1"/>
      <c r="BA586" s="1"/>
      <c r="BB586" s="1"/>
      <c r="BC586" s="1"/>
      <c r="BD586" s="1"/>
      <c r="BE586" s="1"/>
      <c r="BF586" s="1"/>
      <c r="BG586" s="1"/>
      <c r="BH586" s="1"/>
      <c r="BI586" s="1"/>
      <c r="BJ586" s="1"/>
      <c r="BK586" s="1"/>
      <c r="BL586" s="1"/>
      <c r="BM586" s="1"/>
      <c r="BN586" s="1"/>
      <c r="BO586" s="1"/>
      <c r="BP586" s="1"/>
      <c r="BQ586" s="1"/>
      <c r="BR586" s="1"/>
      <c r="BS586" s="1"/>
      <c r="BT586" s="1"/>
      <c r="BU586" s="1"/>
    </row>
    <row r="587" spans="1:73"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220"/>
      <c r="AY587" s="1"/>
      <c r="AZ587" s="1"/>
      <c r="BA587" s="1"/>
      <c r="BB587" s="1"/>
      <c r="BC587" s="1"/>
      <c r="BD587" s="1"/>
      <c r="BE587" s="1"/>
      <c r="BF587" s="1"/>
      <c r="BG587" s="1"/>
      <c r="BH587" s="1"/>
      <c r="BI587" s="1"/>
      <c r="BJ587" s="1"/>
      <c r="BK587" s="1"/>
      <c r="BL587" s="1"/>
      <c r="BM587" s="1"/>
      <c r="BN587" s="1"/>
      <c r="BO587" s="1"/>
      <c r="BP587" s="1"/>
      <c r="BQ587" s="1"/>
      <c r="BR587" s="1"/>
      <c r="BS587" s="1"/>
      <c r="BT587" s="1"/>
      <c r="BU587" s="1"/>
    </row>
    <row r="588" spans="1:73"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220"/>
      <c r="AY588" s="1"/>
      <c r="AZ588" s="1"/>
      <c r="BA588" s="1"/>
      <c r="BB588" s="1"/>
      <c r="BC588" s="1"/>
      <c r="BD588" s="1"/>
      <c r="BE588" s="1"/>
      <c r="BF588" s="1"/>
      <c r="BG588" s="1"/>
      <c r="BH588" s="1"/>
      <c r="BI588" s="1"/>
      <c r="BJ588" s="1"/>
      <c r="BK588" s="1"/>
      <c r="BL588" s="1"/>
      <c r="BM588" s="1"/>
      <c r="BN588" s="1"/>
      <c r="BO588" s="1"/>
      <c r="BP588" s="1"/>
      <c r="BQ588" s="1"/>
      <c r="BR588" s="1"/>
      <c r="BS588" s="1"/>
      <c r="BT588" s="1"/>
      <c r="BU588" s="1"/>
    </row>
    <row r="589" spans="1:73"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220"/>
      <c r="AY589" s="1"/>
      <c r="AZ589" s="1"/>
      <c r="BA589" s="1"/>
      <c r="BB589" s="1"/>
      <c r="BC589" s="1"/>
      <c r="BD589" s="1"/>
      <c r="BE589" s="1"/>
      <c r="BF589" s="1"/>
      <c r="BG589" s="1"/>
      <c r="BH589" s="1"/>
      <c r="BI589" s="1"/>
      <c r="BJ589" s="1"/>
      <c r="BK589" s="1"/>
      <c r="BL589" s="1"/>
      <c r="BM589" s="1"/>
      <c r="BN589" s="1"/>
      <c r="BO589" s="1"/>
      <c r="BP589" s="1"/>
      <c r="BQ589" s="1"/>
      <c r="BR589" s="1"/>
      <c r="BS589" s="1"/>
      <c r="BT589" s="1"/>
      <c r="BU589" s="1"/>
    </row>
    <row r="590" spans="1:73"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220"/>
      <c r="AY590" s="1"/>
      <c r="AZ590" s="1"/>
      <c r="BA590" s="1"/>
      <c r="BB590" s="1"/>
      <c r="BC590" s="1"/>
      <c r="BD590" s="1"/>
      <c r="BE590" s="1"/>
      <c r="BF590" s="1"/>
      <c r="BG590" s="1"/>
      <c r="BH590" s="1"/>
      <c r="BI590" s="1"/>
      <c r="BJ590" s="1"/>
      <c r="BK590" s="1"/>
      <c r="BL590" s="1"/>
      <c r="BM590" s="1"/>
      <c r="BN590" s="1"/>
      <c r="BO590" s="1"/>
      <c r="BP590" s="1"/>
      <c r="BQ590" s="1"/>
      <c r="BR590" s="1"/>
      <c r="BS590" s="1"/>
      <c r="BT590" s="1"/>
      <c r="BU590" s="1"/>
    </row>
    <row r="591" spans="1:73"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220"/>
      <c r="AY591" s="1"/>
      <c r="AZ591" s="1"/>
      <c r="BA591" s="1"/>
      <c r="BB591" s="1"/>
      <c r="BC591" s="1"/>
      <c r="BD591" s="1"/>
      <c r="BE591" s="1"/>
      <c r="BF591" s="1"/>
      <c r="BG591" s="1"/>
      <c r="BH591" s="1"/>
      <c r="BI591" s="1"/>
      <c r="BJ591" s="1"/>
      <c r="BK591" s="1"/>
      <c r="BL591" s="1"/>
      <c r="BM591" s="1"/>
      <c r="BN591" s="1"/>
      <c r="BO591" s="1"/>
      <c r="BP591" s="1"/>
      <c r="BQ591" s="1"/>
      <c r="BR591" s="1"/>
      <c r="BS591" s="1"/>
      <c r="BT591" s="1"/>
      <c r="BU591" s="1"/>
    </row>
    <row r="592" spans="1:73"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220"/>
      <c r="AY592" s="1"/>
      <c r="AZ592" s="1"/>
      <c r="BA592" s="1"/>
      <c r="BB592" s="1"/>
      <c r="BC592" s="1"/>
      <c r="BD592" s="1"/>
      <c r="BE592" s="1"/>
      <c r="BF592" s="1"/>
      <c r="BG592" s="1"/>
      <c r="BH592" s="1"/>
      <c r="BI592" s="1"/>
      <c r="BJ592" s="1"/>
      <c r="BK592" s="1"/>
      <c r="BL592" s="1"/>
      <c r="BM592" s="1"/>
      <c r="BN592" s="1"/>
      <c r="BO592" s="1"/>
      <c r="BP592" s="1"/>
      <c r="BQ592" s="1"/>
      <c r="BR592" s="1"/>
      <c r="BS592" s="1"/>
      <c r="BT592" s="1"/>
      <c r="BU592" s="1"/>
    </row>
    <row r="593" spans="1:73"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220"/>
      <c r="AY593" s="1"/>
      <c r="AZ593" s="1"/>
      <c r="BA593" s="1"/>
      <c r="BB593" s="1"/>
      <c r="BC593" s="1"/>
      <c r="BD593" s="1"/>
      <c r="BE593" s="1"/>
      <c r="BF593" s="1"/>
      <c r="BG593" s="1"/>
      <c r="BH593" s="1"/>
      <c r="BI593" s="1"/>
      <c r="BJ593" s="1"/>
      <c r="BK593" s="1"/>
      <c r="BL593" s="1"/>
      <c r="BM593" s="1"/>
      <c r="BN593" s="1"/>
      <c r="BO593" s="1"/>
      <c r="BP593" s="1"/>
      <c r="BQ593" s="1"/>
      <c r="BR593" s="1"/>
      <c r="BS593" s="1"/>
      <c r="BT593" s="1"/>
      <c r="BU593" s="1"/>
    </row>
    <row r="594" spans="1:73"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220"/>
      <c r="AY594" s="1"/>
      <c r="AZ594" s="1"/>
      <c r="BA594" s="1"/>
      <c r="BB594" s="1"/>
      <c r="BC594" s="1"/>
      <c r="BD594" s="1"/>
      <c r="BE594" s="1"/>
      <c r="BF594" s="1"/>
      <c r="BG594" s="1"/>
      <c r="BH594" s="1"/>
      <c r="BI594" s="1"/>
      <c r="BJ594" s="1"/>
      <c r="BK594" s="1"/>
      <c r="BL594" s="1"/>
      <c r="BM594" s="1"/>
      <c r="BN594" s="1"/>
      <c r="BO594" s="1"/>
      <c r="BP594" s="1"/>
      <c r="BQ594" s="1"/>
      <c r="BR594" s="1"/>
      <c r="BS594" s="1"/>
      <c r="BT594" s="1"/>
      <c r="BU594" s="1"/>
    </row>
    <row r="595" spans="1:73"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220"/>
      <c r="AY595" s="1"/>
      <c r="AZ595" s="1"/>
      <c r="BA595" s="1"/>
      <c r="BB595" s="1"/>
      <c r="BC595" s="1"/>
      <c r="BD595" s="1"/>
      <c r="BE595" s="1"/>
      <c r="BF595" s="1"/>
      <c r="BG595" s="1"/>
      <c r="BH595" s="1"/>
      <c r="BI595" s="1"/>
      <c r="BJ595" s="1"/>
      <c r="BK595" s="1"/>
      <c r="BL595" s="1"/>
      <c r="BM595" s="1"/>
      <c r="BN595" s="1"/>
      <c r="BO595" s="1"/>
      <c r="BP595" s="1"/>
      <c r="BQ595" s="1"/>
      <c r="BR595" s="1"/>
      <c r="BS595" s="1"/>
      <c r="BT595" s="1"/>
      <c r="BU595" s="1"/>
    </row>
    <row r="596" spans="1:73"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220"/>
      <c r="AY596" s="1"/>
      <c r="AZ596" s="1"/>
      <c r="BA596" s="1"/>
      <c r="BB596" s="1"/>
      <c r="BC596" s="1"/>
      <c r="BD596" s="1"/>
      <c r="BE596" s="1"/>
      <c r="BF596" s="1"/>
      <c r="BG596" s="1"/>
      <c r="BH596" s="1"/>
      <c r="BI596" s="1"/>
      <c r="BJ596" s="1"/>
      <c r="BK596" s="1"/>
      <c r="BL596" s="1"/>
      <c r="BM596" s="1"/>
      <c r="BN596" s="1"/>
      <c r="BO596" s="1"/>
      <c r="BP596" s="1"/>
      <c r="BQ596" s="1"/>
      <c r="BR596" s="1"/>
      <c r="BS596" s="1"/>
      <c r="BT596" s="1"/>
      <c r="BU596" s="1"/>
    </row>
    <row r="597" spans="1:73"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220"/>
      <c r="AY597" s="1"/>
      <c r="AZ597" s="1"/>
      <c r="BA597" s="1"/>
      <c r="BB597" s="1"/>
      <c r="BC597" s="1"/>
      <c r="BD597" s="1"/>
      <c r="BE597" s="1"/>
      <c r="BF597" s="1"/>
      <c r="BG597" s="1"/>
      <c r="BH597" s="1"/>
      <c r="BI597" s="1"/>
      <c r="BJ597" s="1"/>
      <c r="BK597" s="1"/>
      <c r="BL597" s="1"/>
      <c r="BM597" s="1"/>
      <c r="BN597" s="1"/>
      <c r="BO597" s="1"/>
      <c r="BP597" s="1"/>
      <c r="BQ597" s="1"/>
      <c r="BR597" s="1"/>
      <c r="BS597" s="1"/>
      <c r="BT597" s="1"/>
      <c r="BU597" s="1"/>
    </row>
    <row r="598" spans="1:73"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220"/>
      <c r="AY598" s="1"/>
      <c r="AZ598" s="1"/>
      <c r="BA598" s="1"/>
      <c r="BB598" s="1"/>
      <c r="BC598" s="1"/>
      <c r="BD598" s="1"/>
      <c r="BE598" s="1"/>
      <c r="BF598" s="1"/>
      <c r="BG598" s="1"/>
      <c r="BH598" s="1"/>
      <c r="BI598" s="1"/>
      <c r="BJ598" s="1"/>
      <c r="BK598" s="1"/>
      <c r="BL598" s="1"/>
      <c r="BM598" s="1"/>
      <c r="BN598" s="1"/>
      <c r="BO598" s="1"/>
      <c r="BP598" s="1"/>
      <c r="BQ598" s="1"/>
      <c r="BR598" s="1"/>
      <c r="BS598" s="1"/>
      <c r="BT598" s="1"/>
      <c r="BU598" s="1"/>
    </row>
    <row r="599" spans="1:73"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220"/>
      <c r="AY599" s="1"/>
      <c r="AZ599" s="1"/>
      <c r="BA599" s="1"/>
      <c r="BB599" s="1"/>
      <c r="BC599" s="1"/>
      <c r="BD599" s="1"/>
      <c r="BE599" s="1"/>
      <c r="BF599" s="1"/>
      <c r="BG599" s="1"/>
      <c r="BH599" s="1"/>
      <c r="BI599" s="1"/>
      <c r="BJ599" s="1"/>
      <c r="BK599" s="1"/>
      <c r="BL599" s="1"/>
      <c r="BM599" s="1"/>
      <c r="BN599" s="1"/>
      <c r="BO599" s="1"/>
      <c r="BP599" s="1"/>
      <c r="BQ599" s="1"/>
      <c r="BR599" s="1"/>
      <c r="BS599" s="1"/>
      <c r="BT599" s="1"/>
      <c r="BU599" s="1"/>
    </row>
    <row r="600" spans="1:73"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220"/>
      <c r="AY600" s="1"/>
      <c r="AZ600" s="1"/>
      <c r="BA600" s="1"/>
      <c r="BB600" s="1"/>
      <c r="BC600" s="1"/>
      <c r="BD600" s="1"/>
      <c r="BE600" s="1"/>
      <c r="BF600" s="1"/>
      <c r="BG600" s="1"/>
      <c r="BH600" s="1"/>
      <c r="BI600" s="1"/>
      <c r="BJ600" s="1"/>
      <c r="BK600" s="1"/>
      <c r="BL600" s="1"/>
      <c r="BM600" s="1"/>
      <c r="BN600" s="1"/>
      <c r="BO600" s="1"/>
      <c r="BP600" s="1"/>
      <c r="BQ600" s="1"/>
      <c r="BR600" s="1"/>
      <c r="BS600" s="1"/>
      <c r="BT600" s="1"/>
      <c r="BU600" s="1"/>
    </row>
    <row r="601" spans="1:73"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220"/>
      <c r="AY601" s="1"/>
      <c r="AZ601" s="1"/>
      <c r="BA601" s="1"/>
      <c r="BB601" s="1"/>
      <c r="BC601" s="1"/>
      <c r="BD601" s="1"/>
      <c r="BE601" s="1"/>
      <c r="BF601" s="1"/>
      <c r="BG601" s="1"/>
      <c r="BH601" s="1"/>
      <c r="BI601" s="1"/>
      <c r="BJ601" s="1"/>
      <c r="BK601" s="1"/>
      <c r="BL601" s="1"/>
      <c r="BM601" s="1"/>
      <c r="BN601" s="1"/>
      <c r="BO601" s="1"/>
      <c r="BP601" s="1"/>
      <c r="BQ601" s="1"/>
      <c r="BR601" s="1"/>
      <c r="BS601" s="1"/>
      <c r="BT601" s="1"/>
      <c r="BU601" s="1"/>
    </row>
    <row r="602" spans="1:73"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220"/>
      <c r="AY602" s="1"/>
      <c r="AZ602" s="1"/>
      <c r="BA602" s="1"/>
      <c r="BB602" s="1"/>
      <c r="BC602" s="1"/>
      <c r="BD602" s="1"/>
      <c r="BE602" s="1"/>
      <c r="BF602" s="1"/>
      <c r="BG602" s="1"/>
      <c r="BH602" s="1"/>
      <c r="BI602" s="1"/>
      <c r="BJ602" s="1"/>
      <c r="BK602" s="1"/>
      <c r="BL602" s="1"/>
      <c r="BM602" s="1"/>
      <c r="BN602" s="1"/>
      <c r="BO602" s="1"/>
      <c r="BP602" s="1"/>
      <c r="BQ602" s="1"/>
      <c r="BR602" s="1"/>
      <c r="BS602" s="1"/>
      <c r="BT602" s="1"/>
      <c r="BU602" s="1"/>
    </row>
    <row r="603" spans="1:73"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220"/>
      <c r="AY603" s="1"/>
      <c r="AZ603" s="1"/>
      <c r="BA603" s="1"/>
      <c r="BB603" s="1"/>
      <c r="BC603" s="1"/>
      <c r="BD603" s="1"/>
      <c r="BE603" s="1"/>
      <c r="BF603" s="1"/>
      <c r="BG603" s="1"/>
      <c r="BH603" s="1"/>
      <c r="BI603" s="1"/>
      <c r="BJ603" s="1"/>
      <c r="BK603" s="1"/>
      <c r="BL603" s="1"/>
      <c r="BM603" s="1"/>
      <c r="BN603" s="1"/>
      <c r="BO603" s="1"/>
      <c r="BP603" s="1"/>
      <c r="BQ603" s="1"/>
      <c r="BR603" s="1"/>
      <c r="BS603" s="1"/>
      <c r="BT603" s="1"/>
      <c r="BU603" s="1"/>
    </row>
    <row r="604" spans="1:73"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220"/>
      <c r="AY604" s="1"/>
      <c r="AZ604" s="1"/>
      <c r="BA604" s="1"/>
      <c r="BB604" s="1"/>
      <c r="BC604" s="1"/>
      <c r="BD604" s="1"/>
      <c r="BE604" s="1"/>
      <c r="BF604" s="1"/>
      <c r="BG604" s="1"/>
      <c r="BH604" s="1"/>
      <c r="BI604" s="1"/>
      <c r="BJ604" s="1"/>
      <c r="BK604" s="1"/>
      <c r="BL604" s="1"/>
      <c r="BM604" s="1"/>
      <c r="BN604" s="1"/>
      <c r="BO604" s="1"/>
      <c r="BP604" s="1"/>
      <c r="BQ604" s="1"/>
      <c r="BR604" s="1"/>
      <c r="BS604" s="1"/>
      <c r="BT604" s="1"/>
      <c r="BU604" s="1"/>
    </row>
    <row r="605" spans="1:73"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220"/>
      <c r="AY605" s="1"/>
      <c r="AZ605" s="1"/>
      <c r="BA605" s="1"/>
      <c r="BB605" s="1"/>
      <c r="BC605" s="1"/>
      <c r="BD605" s="1"/>
      <c r="BE605" s="1"/>
      <c r="BF605" s="1"/>
      <c r="BG605" s="1"/>
      <c r="BH605" s="1"/>
      <c r="BI605" s="1"/>
      <c r="BJ605" s="1"/>
      <c r="BK605" s="1"/>
      <c r="BL605" s="1"/>
      <c r="BM605" s="1"/>
      <c r="BN605" s="1"/>
      <c r="BO605" s="1"/>
      <c r="BP605" s="1"/>
      <c r="BQ605" s="1"/>
      <c r="BR605" s="1"/>
      <c r="BS605" s="1"/>
      <c r="BT605" s="1"/>
      <c r="BU605" s="1"/>
    </row>
    <row r="606" spans="1:73"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220"/>
      <c r="AY606" s="1"/>
      <c r="AZ606" s="1"/>
      <c r="BA606" s="1"/>
      <c r="BB606" s="1"/>
      <c r="BC606" s="1"/>
      <c r="BD606" s="1"/>
      <c r="BE606" s="1"/>
      <c r="BF606" s="1"/>
      <c r="BG606" s="1"/>
      <c r="BH606" s="1"/>
      <c r="BI606" s="1"/>
      <c r="BJ606" s="1"/>
      <c r="BK606" s="1"/>
      <c r="BL606" s="1"/>
      <c r="BM606" s="1"/>
      <c r="BN606" s="1"/>
      <c r="BO606" s="1"/>
      <c r="BP606" s="1"/>
      <c r="BQ606" s="1"/>
      <c r="BR606" s="1"/>
      <c r="BS606" s="1"/>
      <c r="BT606" s="1"/>
      <c r="BU606" s="1"/>
    </row>
    <row r="607" spans="1:73"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220"/>
      <c r="AY607" s="1"/>
      <c r="AZ607" s="1"/>
      <c r="BA607" s="1"/>
      <c r="BB607" s="1"/>
      <c r="BC607" s="1"/>
      <c r="BD607" s="1"/>
      <c r="BE607" s="1"/>
      <c r="BF607" s="1"/>
      <c r="BG607" s="1"/>
      <c r="BH607" s="1"/>
      <c r="BI607" s="1"/>
      <c r="BJ607" s="1"/>
      <c r="BK607" s="1"/>
      <c r="BL607" s="1"/>
      <c r="BM607" s="1"/>
      <c r="BN607" s="1"/>
      <c r="BO607" s="1"/>
      <c r="BP607" s="1"/>
      <c r="BQ607" s="1"/>
      <c r="BR607" s="1"/>
      <c r="BS607" s="1"/>
      <c r="BT607" s="1"/>
      <c r="BU607" s="1"/>
    </row>
    <row r="608" spans="1:73"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220"/>
      <c r="AY608" s="1"/>
      <c r="AZ608" s="1"/>
      <c r="BA608" s="1"/>
      <c r="BB608" s="1"/>
      <c r="BC608" s="1"/>
      <c r="BD608" s="1"/>
      <c r="BE608" s="1"/>
      <c r="BF608" s="1"/>
      <c r="BG608" s="1"/>
      <c r="BH608" s="1"/>
      <c r="BI608" s="1"/>
      <c r="BJ608" s="1"/>
      <c r="BK608" s="1"/>
      <c r="BL608" s="1"/>
      <c r="BM608" s="1"/>
      <c r="BN608" s="1"/>
      <c r="BO608" s="1"/>
      <c r="BP608" s="1"/>
      <c r="BQ608" s="1"/>
      <c r="BR608" s="1"/>
      <c r="BS608" s="1"/>
      <c r="BT608" s="1"/>
      <c r="BU608" s="1"/>
    </row>
    <row r="609" spans="1:73"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220"/>
      <c r="AY609" s="1"/>
      <c r="AZ609" s="1"/>
      <c r="BA609" s="1"/>
      <c r="BB609" s="1"/>
      <c r="BC609" s="1"/>
      <c r="BD609" s="1"/>
      <c r="BE609" s="1"/>
      <c r="BF609" s="1"/>
      <c r="BG609" s="1"/>
      <c r="BH609" s="1"/>
      <c r="BI609" s="1"/>
      <c r="BJ609" s="1"/>
      <c r="BK609" s="1"/>
      <c r="BL609" s="1"/>
      <c r="BM609" s="1"/>
      <c r="BN609" s="1"/>
      <c r="BO609" s="1"/>
      <c r="BP609" s="1"/>
      <c r="BQ609" s="1"/>
      <c r="BR609" s="1"/>
      <c r="BS609" s="1"/>
      <c r="BT609" s="1"/>
      <c r="BU609" s="1"/>
    </row>
    <row r="610" spans="1:73"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220"/>
      <c r="AY610" s="1"/>
      <c r="AZ610" s="1"/>
      <c r="BA610" s="1"/>
      <c r="BB610" s="1"/>
      <c r="BC610" s="1"/>
      <c r="BD610" s="1"/>
      <c r="BE610" s="1"/>
      <c r="BF610" s="1"/>
      <c r="BG610" s="1"/>
      <c r="BH610" s="1"/>
      <c r="BI610" s="1"/>
      <c r="BJ610" s="1"/>
      <c r="BK610" s="1"/>
      <c r="BL610" s="1"/>
      <c r="BM610" s="1"/>
      <c r="BN610" s="1"/>
      <c r="BO610" s="1"/>
      <c r="BP610" s="1"/>
      <c r="BQ610" s="1"/>
      <c r="BR610" s="1"/>
      <c r="BS610" s="1"/>
      <c r="BT610" s="1"/>
      <c r="BU610" s="1"/>
    </row>
    <row r="611" spans="1:73"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220"/>
      <c r="AY611" s="1"/>
      <c r="AZ611" s="1"/>
      <c r="BA611" s="1"/>
      <c r="BB611" s="1"/>
      <c r="BC611" s="1"/>
      <c r="BD611" s="1"/>
      <c r="BE611" s="1"/>
      <c r="BF611" s="1"/>
      <c r="BG611" s="1"/>
      <c r="BH611" s="1"/>
      <c r="BI611" s="1"/>
      <c r="BJ611" s="1"/>
      <c r="BK611" s="1"/>
      <c r="BL611" s="1"/>
      <c r="BM611" s="1"/>
      <c r="BN611" s="1"/>
      <c r="BO611" s="1"/>
      <c r="BP611" s="1"/>
      <c r="BQ611" s="1"/>
      <c r="BR611" s="1"/>
      <c r="BS611" s="1"/>
      <c r="BT611" s="1"/>
      <c r="BU611" s="1"/>
    </row>
    <row r="612" spans="1:73"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220"/>
      <c r="AY612" s="1"/>
      <c r="AZ612" s="1"/>
      <c r="BA612" s="1"/>
      <c r="BB612" s="1"/>
      <c r="BC612" s="1"/>
      <c r="BD612" s="1"/>
      <c r="BE612" s="1"/>
      <c r="BF612" s="1"/>
      <c r="BG612" s="1"/>
      <c r="BH612" s="1"/>
      <c r="BI612" s="1"/>
      <c r="BJ612" s="1"/>
      <c r="BK612" s="1"/>
      <c r="BL612" s="1"/>
      <c r="BM612" s="1"/>
      <c r="BN612" s="1"/>
      <c r="BO612" s="1"/>
      <c r="BP612" s="1"/>
      <c r="BQ612" s="1"/>
      <c r="BR612" s="1"/>
      <c r="BS612" s="1"/>
      <c r="BT612" s="1"/>
      <c r="BU612" s="1"/>
    </row>
    <row r="613" spans="1:73"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220"/>
      <c r="AY613" s="1"/>
      <c r="AZ613" s="1"/>
      <c r="BA613" s="1"/>
      <c r="BB613" s="1"/>
      <c r="BC613" s="1"/>
      <c r="BD613" s="1"/>
      <c r="BE613" s="1"/>
      <c r="BF613" s="1"/>
      <c r="BG613" s="1"/>
      <c r="BH613" s="1"/>
      <c r="BI613" s="1"/>
      <c r="BJ613" s="1"/>
      <c r="BK613" s="1"/>
      <c r="BL613" s="1"/>
      <c r="BM613" s="1"/>
      <c r="BN613" s="1"/>
      <c r="BO613" s="1"/>
      <c r="BP613" s="1"/>
      <c r="BQ613" s="1"/>
      <c r="BR613" s="1"/>
      <c r="BS613" s="1"/>
      <c r="BT613" s="1"/>
      <c r="BU613" s="1"/>
    </row>
    <row r="614" spans="1:73"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220"/>
      <c r="AY614" s="1"/>
      <c r="AZ614" s="1"/>
      <c r="BA614" s="1"/>
      <c r="BB614" s="1"/>
      <c r="BC614" s="1"/>
      <c r="BD614" s="1"/>
      <c r="BE614" s="1"/>
      <c r="BF614" s="1"/>
      <c r="BG614" s="1"/>
      <c r="BH614" s="1"/>
      <c r="BI614" s="1"/>
      <c r="BJ614" s="1"/>
      <c r="BK614" s="1"/>
      <c r="BL614" s="1"/>
      <c r="BM614" s="1"/>
      <c r="BN614" s="1"/>
      <c r="BO614" s="1"/>
      <c r="BP614" s="1"/>
      <c r="BQ614" s="1"/>
      <c r="BR614" s="1"/>
      <c r="BS614" s="1"/>
      <c r="BT614" s="1"/>
      <c r="BU614" s="1"/>
    </row>
    <row r="615" spans="1:73"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220"/>
      <c r="AY615" s="1"/>
      <c r="AZ615" s="1"/>
      <c r="BA615" s="1"/>
      <c r="BB615" s="1"/>
      <c r="BC615" s="1"/>
      <c r="BD615" s="1"/>
      <c r="BE615" s="1"/>
      <c r="BF615" s="1"/>
      <c r="BG615" s="1"/>
      <c r="BH615" s="1"/>
      <c r="BI615" s="1"/>
      <c r="BJ615" s="1"/>
      <c r="BK615" s="1"/>
      <c r="BL615" s="1"/>
      <c r="BM615" s="1"/>
      <c r="BN615" s="1"/>
      <c r="BO615" s="1"/>
      <c r="BP615" s="1"/>
      <c r="BQ615" s="1"/>
      <c r="BR615" s="1"/>
      <c r="BS615" s="1"/>
      <c r="BT615" s="1"/>
      <c r="BU615" s="1"/>
    </row>
    <row r="616" spans="1:73"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220"/>
      <c r="AY616" s="1"/>
      <c r="AZ616" s="1"/>
      <c r="BA616" s="1"/>
      <c r="BB616" s="1"/>
      <c r="BC616" s="1"/>
      <c r="BD616" s="1"/>
      <c r="BE616" s="1"/>
      <c r="BF616" s="1"/>
      <c r="BG616" s="1"/>
      <c r="BH616" s="1"/>
      <c r="BI616" s="1"/>
      <c r="BJ616" s="1"/>
      <c r="BK616" s="1"/>
      <c r="BL616" s="1"/>
      <c r="BM616" s="1"/>
      <c r="BN616" s="1"/>
      <c r="BO616" s="1"/>
      <c r="BP616" s="1"/>
      <c r="BQ616" s="1"/>
      <c r="BR616" s="1"/>
      <c r="BS616" s="1"/>
      <c r="BT616" s="1"/>
      <c r="BU616" s="1"/>
    </row>
    <row r="617" spans="1:73"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220"/>
      <c r="AY617" s="1"/>
      <c r="AZ617" s="1"/>
      <c r="BA617" s="1"/>
      <c r="BB617" s="1"/>
      <c r="BC617" s="1"/>
      <c r="BD617" s="1"/>
      <c r="BE617" s="1"/>
      <c r="BF617" s="1"/>
      <c r="BG617" s="1"/>
      <c r="BH617" s="1"/>
      <c r="BI617" s="1"/>
      <c r="BJ617" s="1"/>
      <c r="BK617" s="1"/>
      <c r="BL617" s="1"/>
      <c r="BM617" s="1"/>
      <c r="BN617" s="1"/>
      <c r="BO617" s="1"/>
      <c r="BP617" s="1"/>
      <c r="BQ617" s="1"/>
      <c r="BR617" s="1"/>
      <c r="BS617" s="1"/>
      <c r="BT617" s="1"/>
      <c r="BU617" s="1"/>
    </row>
    <row r="618" spans="1:73"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220"/>
      <c r="AY618" s="1"/>
      <c r="AZ618" s="1"/>
      <c r="BA618" s="1"/>
      <c r="BB618" s="1"/>
      <c r="BC618" s="1"/>
      <c r="BD618" s="1"/>
      <c r="BE618" s="1"/>
      <c r="BF618" s="1"/>
      <c r="BG618" s="1"/>
      <c r="BH618" s="1"/>
      <c r="BI618" s="1"/>
      <c r="BJ618" s="1"/>
      <c r="BK618" s="1"/>
      <c r="BL618" s="1"/>
      <c r="BM618" s="1"/>
      <c r="BN618" s="1"/>
      <c r="BO618" s="1"/>
      <c r="BP618" s="1"/>
      <c r="BQ618" s="1"/>
      <c r="BR618" s="1"/>
      <c r="BS618" s="1"/>
      <c r="BT618" s="1"/>
      <c r="BU618" s="1"/>
    </row>
    <row r="619" spans="1:73"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220"/>
      <c r="AY619" s="1"/>
      <c r="AZ619" s="1"/>
      <c r="BA619" s="1"/>
      <c r="BB619" s="1"/>
      <c r="BC619" s="1"/>
      <c r="BD619" s="1"/>
      <c r="BE619" s="1"/>
      <c r="BF619" s="1"/>
      <c r="BG619" s="1"/>
      <c r="BH619" s="1"/>
      <c r="BI619" s="1"/>
      <c r="BJ619" s="1"/>
      <c r="BK619" s="1"/>
      <c r="BL619" s="1"/>
      <c r="BM619" s="1"/>
      <c r="BN619" s="1"/>
      <c r="BO619" s="1"/>
      <c r="BP619" s="1"/>
      <c r="BQ619" s="1"/>
      <c r="BR619" s="1"/>
      <c r="BS619" s="1"/>
      <c r="BT619" s="1"/>
      <c r="BU619" s="1"/>
    </row>
    <row r="620" spans="1:73"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220"/>
      <c r="AY620" s="1"/>
      <c r="AZ620" s="1"/>
      <c r="BA620" s="1"/>
      <c r="BB620" s="1"/>
      <c r="BC620" s="1"/>
      <c r="BD620" s="1"/>
      <c r="BE620" s="1"/>
      <c r="BF620" s="1"/>
      <c r="BG620" s="1"/>
      <c r="BH620" s="1"/>
      <c r="BI620" s="1"/>
      <c r="BJ620" s="1"/>
      <c r="BK620" s="1"/>
      <c r="BL620" s="1"/>
      <c r="BM620" s="1"/>
      <c r="BN620" s="1"/>
      <c r="BO620" s="1"/>
      <c r="BP620" s="1"/>
      <c r="BQ620" s="1"/>
      <c r="BR620" s="1"/>
      <c r="BS620" s="1"/>
      <c r="BT620" s="1"/>
      <c r="BU620" s="1"/>
    </row>
    <row r="621" spans="1:73"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220"/>
      <c r="AY621" s="1"/>
      <c r="AZ621" s="1"/>
      <c r="BA621" s="1"/>
      <c r="BB621" s="1"/>
      <c r="BC621" s="1"/>
      <c r="BD621" s="1"/>
      <c r="BE621" s="1"/>
      <c r="BF621" s="1"/>
      <c r="BG621" s="1"/>
      <c r="BH621" s="1"/>
      <c r="BI621" s="1"/>
      <c r="BJ621" s="1"/>
      <c r="BK621" s="1"/>
      <c r="BL621" s="1"/>
      <c r="BM621" s="1"/>
      <c r="BN621" s="1"/>
      <c r="BO621" s="1"/>
      <c r="BP621" s="1"/>
      <c r="BQ621" s="1"/>
      <c r="BR621" s="1"/>
      <c r="BS621" s="1"/>
      <c r="BT621" s="1"/>
      <c r="BU621" s="1"/>
    </row>
    <row r="622" spans="1:73"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220"/>
      <c r="AY622" s="1"/>
      <c r="AZ622" s="1"/>
      <c r="BA622" s="1"/>
      <c r="BB622" s="1"/>
      <c r="BC622" s="1"/>
      <c r="BD622" s="1"/>
      <c r="BE622" s="1"/>
      <c r="BF622" s="1"/>
      <c r="BG622" s="1"/>
      <c r="BH622" s="1"/>
      <c r="BI622" s="1"/>
      <c r="BJ622" s="1"/>
      <c r="BK622" s="1"/>
      <c r="BL622" s="1"/>
      <c r="BM622" s="1"/>
      <c r="BN622" s="1"/>
      <c r="BO622" s="1"/>
      <c r="BP622" s="1"/>
      <c r="BQ622" s="1"/>
      <c r="BR622" s="1"/>
      <c r="BS622" s="1"/>
      <c r="BT622" s="1"/>
      <c r="BU622" s="1"/>
    </row>
    <row r="623" spans="1:73"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220"/>
      <c r="AY623" s="1"/>
      <c r="AZ623" s="1"/>
      <c r="BA623" s="1"/>
      <c r="BB623" s="1"/>
      <c r="BC623" s="1"/>
      <c r="BD623" s="1"/>
      <c r="BE623" s="1"/>
      <c r="BF623" s="1"/>
      <c r="BG623" s="1"/>
      <c r="BH623" s="1"/>
      <c r="BI623" s="1"/>
      <c r="BJ623" s="1"/>
      <c r="BK623" s="1"/>
      <c r="BL623" s="1"/>
      <c r="BM623" s="1"/>
      <c r="BN623" s="1"/>
      <c r="BO623" s="1"/>
      <c r="BP623" s="1"/>
      <c r="BQ623" s="1"/>
      <c r="BR623" s="1"/>
      <c r="BS623" s="1"/>
      <c r="BT623" s="1"/>
      <c r="BU623" s="1"/>
    </row>
    <row r="624" spans="1:73"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220"/>
      <c r="AY624" s="1"/>
      <c r="AZ624" s="1"/>
      <c r="BA624" s="1"/>
      <c r="BB624" s="1"/>
      <c r="BC624" s="1"/>
      <c r="BD624" s="1"/>
      <c r="BE624" s="1"/>
      <c r="BF624" s="1"/>
      <c r="BG624" s="1"/>
      <c r="BH624" s="1"/>
      <c r="BI624" s="1"/>
      <c r="BJ624" s="1"/>
      <c r="BK624" s="1"/>
      <c r="BL624" s="1"/>
      <c r="BM624" s="1"/>
      <c r="BN624" s="1"/>
      <c r="BO624" s="1"/>
      <c r="BP624" s="1"/>
      <c r="BQ624" s="1"/>
      <c r="BR624" s="1"/>
      <c r="BS624" s="1"/>
      <c r="BT624" s="1"/>
      <c r="BU624" s="1"/>
    </row>
    <row r="625" spans="1:73"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220"/>
      <c r="AY625" s="1"/>
      <c r="AZ625" s="1"/>
      <c r="BA625" s="1"/>
      <c r="BB625" s="1"/>
      <c r="BC625" s="1"/>
      <c r="BD625" s="1"/>
      <c r="BE625" s="1"/>
      <c r="BF625" s="1"/>
      <c r="BG625" s="1"/>
      <c r="BH625" s="1"/>
      <c r="BI625" s="1"/>
      <c r="BJ625" s="1"/>
      <c r="BK625" s="1"/>
      <c r="BL625" s="1"/>
      <c r="BM625" s="1"/>
      <c r="BN625" s="1"/>
      <c r="BO625" s="1"/>
      <c r="BP625" s="1"/>
      <c r="BQ625" s="1"/>
      <c r="BR625" s="1"/>
      <c r="BS625" s="1"/>
      <c r="BT625" s="1"/>
      <c r="BU625" s="1"/>
    </row>
    <row r="626" spans="1:73"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220"/>
      <c r="AY626" s="1"/>
      <c r="AZ626" s="1"/>
      <c r="BA626" s="1"/>
      <c r="BB626" s="1"/>
      <c r="BC626" s="1"/>
      <c r="BD626" s="1"/>
      <c r="BE626" s="1"/>
      <c r="BF626" s="1"/>
      <c r="BG626" s="1"/>
      <c r="BH626" s="1"/>
      <c r="BI626" s="1"/>
      <c r="BJ626" s="1"/>
      <c r="BK626" s="1"/>
      <c r="BL626" s="1"/>
      <c r="BM626" s="1"/>
      <c r="BN626" s="1"/>
      <c r="BO626" s="1"/>
      <c r="BP626" s="1"/>
      <c r="BQ626" s="1"/>
      <c r="BR626" s="1"/>
      <c r="BS626" s="1"/>
      <c r="BT626" s="1"/>
      <c r="BU626" s="1"/>
    </row>
    <row r="627" spans="1:73"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220"/>
      <c r="AY627" s="1"/>
      <c r="AZ627" s="1"/>
      <c r="BA627" s="1"/>
      <c r="BB627" s="1"/>
      <c r="BC627" s="1"/>
      <c r="BD627" s="1"/>
      <c r="BE627" s="1"/>
      <c r="BF627" s="1"/>
      <c r="BG627" s="1"/>
      <c r="BH627" s="1"/>
      <c r="BI627" s="1"/>
      <c r="BJ627" s="1"/>
      <c r="BK627" s="1"/>
      <c r="BL627" s="1"/>
      <c r="BM627" s="1"/>
      <c r="BN627" s="1"/>
      <c r="BO627" s="1"/>
      <c r="BP627" s="1"/>
      <c r="BQ627" s="1"/>
      <c r="BR627" s="1"/>
      <c r="BS627" s="1"/>
      <c r="BT627" s="1"/>
      <c r="BU627" s="1"/>
    </row>
    <row r="628" spans="1:73"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220"/>
      <c r="AY628" s="1"/>
      <c r="AZ628" s="1"/>
      <c r="BA628" s="1"/>
      <c r="BB628" s="1"/>
      <c r="BC628" s="1"/>
      <c r="BD628" s="1"/>
      <c r="BE628" s="1"/>
      <c r="BF628" s="1"/>
      <c r="BG628" s="1"/>
      <c r="BH628" s="1"/>
      <c r="BI628" s="1"/>
      <c r="BJ628" s="1"/>
      <c r="BK628" s="1"/>
      <c r="BL628" s="1"/>
      <c r="BM628" s="1"/>
      <c r="BN628" s="1"/>
      <c r="BO628" s="1"/>
      <c r="BP628" s="1"/>
      <c r="BQ628" s="1"/>
      <c r="BR628" s="1"/>
      <c r="BS628" s="1"/>
      <c r="BT628" s="1"/>
      <c r="BU628" s="1"/>
    </row>
    <row r="629" spans="1:73"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220"/>
      <c r="AY629" s="1"/>
      <c r="AZ629" s="1"/>
      <c r="BA629" s="1"/>
      <c r="BB629" s="1"/>
      <c r="BC629" s="1"/>
      <c r="BD629" s="1"/>
      <c r="BE629" s="1"/>
      <c r="BF629" s="1"/>
      <c r="BG629" s="1"/>
      <c r="BH629" s="1"/>
      <c r="BI629" s="1"/>
      <c r="BJ629" s="1"/>
      <c r="BK629" s="1"/>
      <c r="BL629" s="1"/>
      <c r="BM629" s="1"/>
      <c r="BN629" s="1"/>
      <c r="BO629" s="1"/>
      <c r="BP629" s="1"/>
      <c r="BQ629" s="1"/>
      <c r="BR629" s="1"/>
      <c r="BS629" s="1"/>
      <c r="BT629" s="1"/>
      <c r="BU629" s="1"/>
    </row>
    <row r="630" spans="1:73"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220"/>
      <c r="AY630" s="1"/>
      <c r="AZ630" s="1"/>
      <c r="BA630" s="1"/>
      <c r="BB630" s="1"/>
      <c r="BC630" s="1"/>
      <c r="BD630" s="1"/>
      <c r="BE630" s="1"/>
      <c r="BF630" s="1"/>
      <c r="BG630" s="1"/>
      <c r="BH630" s="1"/>
      <c r="BI630" s="1"/>
      <c r="BJ630" s="1"/>
      <c r="BK630" s="1"/>
      <c r="BL630" s="1"/>
      <c r="BM630" s="1"/>
      <c r="BN630" s="1"/>
      <c r="BO630" s="1"/>
      <c r="BP630" s="1"/>
      <c r="BQ630" s="1"/>
      <c r="BR630" s="1"/>
      <c r="BS630" s="1"/>
      <c r="BT630" s="1"/>
      <c r="BU630" s="1"/>
    </row>
    <row r="631" spans="1:73"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220"/>
      <c r="AY631" s="1"/>
      <c r="AZ631" s="1"/>
      <c r="BA631" s="1"/>
      <c r="BB631" s="1"/>
      <c r="BC631" s="1"/>
      <c r="BD631" s="1"/>
      <c r="BE631" s="1"/>
      <c r="BF631" s="1"/>
      <c r="BG631" s="1"/>
      <c r="BH631" s="1"/>
      <c r="BI631" s="1"/>
      <c r="BJ631" s="1"/>
      <c r="BK631" s="1"/>
      <c r="BL631" s="1"/>
      <c r="BM631" s="1"/>
      <c r="BN631" s="1"/>
      <c r="BO631" s="1"/>
      <c r="BP631" s="1"/>
      <c r="BQ631" s="1"/>
      <c r="BR631" s="1"/>
      <c r="BS631" s="1"/>
      <c r="BT631" s="1"/>
      <c r="BU631" s="1"/>
    </row>
    <row r="632" spans="1:73"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220"/>
      <c r="AY632" s="1"/>
      <c r="AZ632" s="1"/>
      <c r="BA632" s="1"/>
      <c r="BB632" s="1"/>
      <c r="BC632" s="1"/>
      <c r="BD632" s="1"/>
      <c r="BE632" s="1"/>
      <c r="BF632" s="1"/>
      <c r="BG632" s="1"/>
      <c r="BH632" s="1"/>
      <c r="BI632" s="1"/>
      <c r="BJ632" s="1"/>
      <c r="BK632" s="1"/>
      <c r="BL632" s="1"/>
      <c r="BM632" s="1"/>
      <c r="BN632" s="1"/>
      <c r="BO632" s="1"/>
      <c r="BP632" s="1"/>
      <c r="BQ632" s="1"/>
      <c r="BR632" s="1"/>
      <c r="BS632" s="1"/>
      <c r="BT632" s="1"/>
      <c r="BU632" s="1"/>
    </row>
    <row r="633" spans="1:73"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220"/>
      <c r="AY633" s="1"/>
      <c r="AZ633" s="1"/>
      <c r="BA633" s="1"/>
      <c r="BB633" s="1"/>
      <c r="BC633" s="1"/>
      <c r="BD633" s="1"/>
      <c r="BE633" s="1"/>
      <c r="BF633" s="1"/>
      <c r="BG633" s="1"/>
      <c r="BH633" s="1"/>
      <c r="BI633" s="1"/>
      <c r="BJ633" s="1"/>
      <c r="BK633" s="1"/>
      <c r="BL633" s="1"/>
      <c r="BM633" s="1"/>
      <c r="BN633" s="1"/>
      <c r="BO633" s="1"/>
      <c r="BP633" s="1"/>
      <c r="BQ633" s="1"/>
      <c r="BR633" s="1"/>
      <c r="BS633" s="1"/>
      <c r="BT633" s="1"/>
      <c r="BU633" s="1"/>
    </row>
    <row r="634" spans="1:73"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220"/>
      <c r="AY634" s="1"/>
      <c r="AZ634" s="1"/>
      <c r="BA634" s="1"/>
      <c r="BB634" s="1"/>
      <c r="BC634" s="1"/>
      <c r="BD634" s="1"/>
      <c r="BE634" s="1"/>
      <c r="BF634" s="1"/>
      <c r="BG634" s="1"/>
      <c r="BH634" s="1"/>
      <c r="BI634" s="1"/>
      <c r="BJ634" s="1"/>
      <c r="BK634" s="1"/>
      <c r="BL634" s="1"/>
      <c r="BM634" s="1"/>
      <c r="BN634" s="1"/>
      <c r="BO634" s="1"/>
      <c r="BP634" s="1"/>
      <c r="BQ634" s="1"/>
      <c r="BR634" s="1"/>
      <c r="BS634" s="1"/>
      <c r="BT634" s="1"/>
      <c r="BU634" s="1"/>
    </row>
    <row r="635" spans="1:73"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220"/>
      <c r="AY635" s="1"/>
      <c r="AZ635" s="1"/>
      <c r="BA635" s="1"/>
      <c r="BB635" s="1"/>
      <c r="BC635" s="1"/>
      <c r="BD635" s="1"/>
      <c r="BE635" s="1"/>
      <c r="BF635" s="1"/>
      <c r="BG635" s="1"/>
      <c r="BH635" s="1"/>
      <c r="BI635" s="1"/>
      <c r="BJ635" s="1"/>
      <c r="BK635" s="1"/>
      <c r="BL635" s="1"/>
      <c r="BM635" s="1"/>
      <c r="BN635" s="1"/>
      <c r="BO635" s="1"/>
      <c r="BP635" s="1"/>
      <c r="BQ635" s="1"/>
      <c r="BR635" s="1"/>
      <c r="BS635" s="1"/>
      <c r="BT635" s="1"/>
      <c r="BU635" s="1"/>
    </row>
    <row r="636" spans="1:73"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220"/>
      <c r="AY636" s="1"/>
      <c r="AZ636" s="1"/>
      <c r="BA636" s="1"/>
      <c r="BB636" s="1"/>
      <c r="BC636" s="1"/>
      <c r="BD636" s="1"/>
      <c r="BE636" s="1"/>
      <c r="BF636" s="1"/>
      <c r="BG636" s="1"/>
      <c r="BH636" s="1"/>
      <c r="BI636" s="1"/>
      <c r="BJ636" s="1"/>
      <c r="BK636" s="1"/>
      <c r="BL636" s="1"/>
      <c r="BM636" s="1"/>
      <c r="BN636" s="1"/>
      <c r="BO636" s="1"/>
      <c r="BP636" s="1"/>
      <c r="BQ636" s="1"/>
      <c r="BR636" s="1"/>
      <c r="BS636" s="1"/>
      <c r="BT636" s="1"/>
      <c r="BU636" s="1"/>
    </row>
    <row r="637" spans="1:73"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220"/>
      <c r="AY637" s="1"/>
      <c r="AZ637" s="1"/>
      <c r="BA637" s="1"/>
      <c r="BB637" s="1"/>
      <c r="BC637" s="1"/>
      <c r="BD637" s="1"/>
      <c r="BE637" s="1"/>
      <c r="BF637" s="1"/>
      <c r="BG637" s="1"/>
      <c r="BH637" s="1"/>
      <c r="BI637" s="1"/>
      <c r="BJ637" s="1"/>
      <c r="BK637" s="1"/>
      <c r="BL637" s="1"/>
      <c r="BM637" s="1"/>
      <c r="BN637" s="1"/>
      <c r="BO637" s="1"/>
      <c r="BP637" s="1"/>
      <c r="BQ637" s="1"/>
      <c r="BR637" s="1"/>
      <c r="BS637" s="1"/>
      <c r="BT637" s="1"/>
      <c r="BU637" s="1"/>
    </row>
    <row r="638" spans="1:73"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220"/>
      <c r="AY638" s="1"/>
      <c r="AZ638" s="1"/>
      <c r="BA638" s="1"/>
      <c r="BB638" s="1"/>
      <c r="BC638" s="1"/>
      <c r="BD638" s="1"/>
      <c r="BE638" s="1"/>
      <c r="BF638" s="1"/>
      <c r="BG638" s="1"/>
      <c r="BH638" s="1"/>
      <c r="BI638" s="1"/>
      <c r="BJ638" s="1"/>
      <c r="BK638" s="1"/>
      <c r="BL638" s="1"/>
      <c r="BM638" s="1"/>
      <c r="BN638" s="1"/>
      <c r="BO638" s="1"/>
      <c r="BP638" s="1"/>
      <c r="BQ638" s="1"/>
      <c r="BR638" s="1"/>
      <c r="BS638" s="1"/>
      <c r="BT638" s="1"/>
      <c r="BU638" s="1"/>
    </row>
    <row r="639" spans="1:73"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220"/>
      <c r="AY639" s="1"/>
      <c r="AZ639" s="1"/>
      <c r="BA639" s="1"/>
      <c r="BB639" s="1"/>
      <c r="BC639" s="1"/>
      <c r="BD639" s="1"/>
      <c r="BE639" s="1"/>
      <c r="BF639" s="1"/>
      <c r="BG639" s="1"/>
      <c r="BH639" s="1"/>
      <c r="BI639" s="1"/>
      <c r="BJ639" s="1"/>
      <c r="BK639" s="1"/>
      <c r="BL639" s="1"/>
      <c r="BM639" s="1"/>
      <c r="BN639" s="1"/>
      <c r="BO639" s="1"/>
      <c r="BP639" s="1"/>
      <c r="BQ639" s="1"/>
      <c r="BR639" s="1"/>
      <c r="BS639" s="1"/>
      <c r="BT639" s="1"/>
      <c r="BU639" s="1"/>
    </row>
    <row r="640" spans="1:73"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220"/>
      <c r="AY640" s="1"/>
      <c r="AZ640" s="1"/>
      <c r="BA640" s="1"/>
      <c r="BB640" s="1"/>
      <c r="BC640" s="1"/>
      <c r="BD640" s="1"/>
      <c r="BE640" s="1"/>
      <c r="BF640" s="1"/>
      <c r="BG640" s="1"/>
      <c r="BH640" s="1"/>
      <c r="BI640" s="1"/>
      <c r="BJ640" s="1"/>
      <c r="BK640" s="1"/>
      <c r="BL640" s="1"/>
      <c r="BM640" s="1"/>
      <c r="BN640" s="1"/>
      <c r="BO640" s="1"/>
      <c r="BP640" s="1"/>
      <c r="BQ640" s="1"/>
      <c r="BR640" s="1"/>
      <c r="BS640" s="1"/>
      <c r="BT640" s="1"/>
      <c r="BU640" s="1"/>
    </row>
    <row r="641" spans="1:73"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220"/>
      <c r="AY641" s="1"/>
      <c r="AZ641" s="1"/>
      <c r="BA641" s="1"/>
      <c r="BB641" s="1"/>
      <c r="BC641" s="1"/>
      <c r="BD641" s="1"/>
      <c r="BE641" s="1"/>
      <c r="BF641" s="1"/>
      <c r="BG641" s="1"/>
      <c r="BH641" s="1"/>
      <c r="BI641" s="1"/>
      <c r="BJ641" s="1"/>
      <c r="BK641" s="1"/>
      <c r="BL641" s="1"/>
      <c r="BM641" s="1"/>
      <c r="BN641" s="1"/>
      <c r="BO641" s="1"/>
      <c r="BP641" s="1"/>
      <c r="BQ641" s="1"/>
      <c r="BR641" s="1"/>
      <c r="BS641" s="1"/>
      <c r="BT641" s="1"/>
      <c r="BU641" s="1"/>
    </row>
    <row r="642" spans="1:73"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220"/>
      <c r="AY642" s="1"/>
      <c r="AZ642" s="1"/>
      <c r="BA642" s="1"/>
      <c r="BB642" s="1"/>
      <c r="BC642" s="1"/>
      <c r="BD642" s="1"/>
      <c r="BE642" s="1"/>
      <c r="BF642" s="1"/>
      <c r="BG642" s="1"/>
      <c r="BH642" s="1"/>
      <c r="BI642" s="1"/>
      <c r="BJ642" s="1"/>
      <c r="BK642" s="1"/>
      <c r="BL642" s="1"/>
      <c r="BM642" s="1"/>
      <c r="BN642" s="1"/>
      <c r="BO642" s="1"/>
      <c r="BP642" s="1"/>
      <c r="BQ642" s="1"/>
      <c r="BR642" s="1"/>
      <c r="BS642" s="1"/>
      <c r="BT642" s="1"/>
      <c r="BU642" s="1"/>
    </row>
    <row r="643" spans="1:73"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220"/>
      <c r="AY643" s="1"/>
      <c r="AZ643" s="1"/>
      <c r="BA643" s="1"/>
      <c r="BB643" s="1"/>
      <c r="BC643" s="1"/>
      <c r="BD643" s="1"/>
      <c r="BE643" s="1"/>
      <c r="BF643" s="1"/>
      <c r="BG643" s="1"/>
      <c r="BH643" s="1"/>
      <c r="BI643" s="1"/>
      <c r="BJ643" s="1"/>
      <c r="BK643" s="1"/>
      <c r="BL643" s="1"/>
      <c r="BM643" s="1"/>
      <c r="BN643" s="1"/>
      <c r="BO643" s="1"/>
      <c r="BP643" s="1"/>
      <c r="BQ643" s="1"/>
      <c r="BR643" s="1"/>
      <c r="BS643" s="1"/>
      <c r="BT643" s="1"/>
      <c r="BU643" s="1"/>
    </row>
    <row r="644" spans="1:73"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220"/>
      <c r="AY644" s="1"/>
      <c r="AZ644" s="1"/>
      <c r="BA644" s="1"/>
      <c r="BB644" s="1"/>
      <c r="BC644" s="1"/>
      <c r="BD644" s="1"/>
      <c r="BE644" s="1"/>
      <c r="BF644" s="1"/>
      <c r="BG644" s="1"/>
      <c r="BH644" s="1"/>
      <c r="BI644" s="1"/>
      <c r="BJ644" s="1"/>
      <c r="BK644" s="1"/>
      <c r="BL644" s="1"/>
      <c r="BM644" s="1"/>
      <c r="BN644" s="1"/>
      <c r="BO644" s="1"/>
      <c r="BP644" s="1"/>
      <c r="BQ644" s="1"/>
      <c r="BR644" s="1"/>
      <c r="BS644" s="1"/>
      <c r="BT644" s="1"/>
      <c r="BU644" s="1"/>
    </row>
    <row r="645" spans="1:73"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220"/>
      <c r="AY645" s="1"/>
      <c r="AZ645" s="1"/>
      <c r="BA645" s="1"/>
      <c r="BB645" s="1"/>
      <c r="BC645" s="1"/>
      <c r="BD645" s="1"/>
      <c r="BE645" s="1"/>
      <c r="BF645" s="1"/>
      <c r="BG645" s="1"/>
      <c r="BH645" s="1"/>
      <c r="BI645" s="1"/>
      <c r="BJ645" s="1"/>
      <c r="BK645" s="1"/>
      <c r="BL645" s="1"/>
      <c r="BM645" s="1"/>
      <c r="BN645" s="1"/>
      <c r="BO645" s="1"/>
      <c r="BP645" s="1"/>
      <c r="BQ645" s="1"/>
      <c r="BR645" s="1"/>
      <c r="BS645" s="1"/>
      <c r="BT645" s="1"/>
      <c r="BU645" s="1"/>
    </row>
    <row r="646" spans="1:73"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220"/>
      <c r="AY646" s="1"/>
      <c r="AZ646" s="1"/>
      <c r="BA646" s="1"/>
      <c r="BB646" s="1"/>
      <c r="BC646" s="1"/>
      <c r="BD646" s="1"/>
      <c r="BE646" s="1"/>
      <c r="BF646" s="1"/>
      <c r="BG646" s="1"/>
      <c r="BH646" s="1"/>
      <c r="BI646" s="1"/>
      <c r="BJ646" s="1"/>
      <c r="BK646" s="1"/>
      <c r="BL646" s="1"/>
      <c r="BM646" s="1"/>
      <c r="BN646" s="1"/>
      <c r="BO646" s="1"/>
      <c r="BP646" s="1"/>
      <c r="BQ646" s="1"/>
      <c r="BR646" s="1"/>
      <c r="BS646" s="1"/>
      <c r="BT646" s="1"/>
      <c r="BU646" s="1"/>
    </row>
    <row r="647" spans="1:73"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220"/>
      <c r="AY647" s="1"/>
      <c r="AZ647" s="1"/>
      <c r="BA647" s="1"/>
      <c r="BB647" s="1"/>
      <c r="BC647" s="1"/>
      <c r="BD647" s="1"/>
      <c r="BE647" s="1"/>
      <c r="BF647" s="1"/>
      <c r="BG647" s="1"/>
      <c r="BH647" s="1"/>
      <c r="BI647" s="1"/>
      <c r="BJ647" s="1"/>
      <c r="BK647" s="1"/>
      <c r="BL647" s="1"/>
      <c r="BM647" s="1"/>
      <c r="BN647" s="1"/>
      <c r="BO647" s="1"/>
      <c r="BP647" s="1"/>
      <c r="BQ647" s="1"/>
      <c r="BR647" s="1"/>
      <c r="BS647" s="1"/>
      <c r="BT647" s="1"/>
      <c r="BU647" s="1"/>
    </row>
    <row r="648" spans="1:73"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220"/>
      <c r="AY648" s="1"/>
      <c r="AZ648" s="1"/>
      <c r="BA648" s="1"/>
      <c r="BB648" s="1"/>
      <c r="BC648" s="1"/>
      <c r="BD648" s="1"/>
      <c r="BE648" s="1"/>
      <c r="BF648" s="1"/>
      <c r="BG648" s="1"/>
      <c r="BH648" s="1"/>
      <c r="BI648" s="1"/>
      <c r="BJ648" s="1"/>
      <c r="BK648" s="1"/>
      <c r="BL648" s="1"/>
      <c r="BM648" s="1"/>
      <c r="BN648" s="1"/>
      <c r="BO648" s="1"/>
      <c r="BP648" s="1"/>
      <c r="BQ648" s="1"/>
      <c r="BR648" s="1"/>
      <c r="BS648" s="1"/>
      <c r="BT648" s="1"/>
      <c r="BU648" s="1"/>
    </row>
    <row r="649" spans="1:73"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220"/>
      <c r="AY649" s="1"/>
      <c r="AZ649" s="1"/>
      <c r="BA649" s="1"/>
      <c r="BB649" s="1"/>
      <c r="BC649" s="1"/>
      <c r="BD649" s="1"/>
      <c r="BE649" s="1"/>
      <c r="BF649" s="1"/>
      <c r="BG649" s="1"/>
      <c r="BH649" s="1"/>
      <c r="BI649" s="1"/>
      <c r="BJ649" s="1"/>
      <c r="BK649" s="1"/>
      <c r="BL649" s="1"/>
      <c r="BM649" s="1"/>
      <c r="BN649" s="1"/>
      <c r="BO649" s="1"/>
      <c r="BP649" s="1"/>
      <c r="BQ649" s="1"/>
      <c r="BR649" s="1"/>
      <c r="BS649" s="1"/>
      <c r="BT649" s="1"/>
      <c r="BU649" s="1"/>
    </row>
    <row r="650" spans="1:73" ht="14.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220"/>
      <c r="AY650" s="1"/>
      <c r="AZ650" s="1"/>
      <c r="BA650" s="1"/>
      <c r="BB650" s="1"/>
      <c r="BC650" s="1"/>
      <c r="BD650" s="1"/>
      <c r="BE650" s="1"/>
      <c r="BF650" s="1"/>
      <c r="BG650" s="1"/>
      <c r="BH650" s="1"/>
      <c r="BI650" s="1"/>
      <c r="BJ650" s="1"/>
      <c r="BK650" s="1"/>
      <c r="BL650" s="1"/>
      <c r="BM650" s="1"/>
      <c r="BN650" s="1"/>
      <c r="BO650" s="1"/>
      <c r="BP650" s="1"/>
      <c r="BQ650" s="1"/>
      <c r="BR650" s="1"/>
      <c r="BS650" s="1"/>
      <c r="BT650" s="1"/>
      <c r="BU650" s="1"/>
    </row>
    <row r="651" spans="1:73" ht="14.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220"/>
      <c r="AY651" s="1"/>
      <c r="AZ651" s="1"/>
      <c r="BA651" s="1"/>
      <c r="BB651" s="1"/>
      <c r="BC651" s="1"/>
      <c r="BD651" s="1"/>
      <c r="BE651" s="1"/>
      <c r="BF651" s="1"/>
      <c r="BG651" s="1"/>
      <c r="BH651" s="1"/>
      <c r="BI651" s="1"/>
      <c r="BJ651" s="1"/>
      <c r="BK651" s="1"/>
      <c r="BL651" s="1"/>
      <c r="BM651" s="1"/>
      <c r="BN651" s="1"/>
      <c r="BO651" s="1"/>
      <c r="BP651" s="1"/>
      <c r="BQ651" s="1"/>
      <c r="BR651" s="1"/>
      <c r="BS651" s="1"/>
      <c r="BT651" s="1"/>
      <c r="BU651" s="1"/>
    </row>
    <row r="652" spans="1:73" ht="14.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220"/>
      <c r="AY652" s="1"/>
      <c r="AZ652" s="1"/>
      <c r="BA652" s="1"/>
      <c r="BB652" s="1"/>
      <c r="BC652" s="1"/>
      <c r="BD652" s="1"/>
      <c r="BE652" s="1"/>
      <c r="BF652" s="1"/>
      <c r="BG652" s="1"/>
      <c r="BH652" s="1"/>
      <c r="BI652" s="1"/>
      <c r="BJ652" s="1"/>
      <c r="BK652" s="1"/>
      <c r="BL652" s="1"/>
      <c r="BM652" s="1"/>
      <c r="BN652" s="1"/>
      <c r="BO652" s="1"/>
      <c r="BP652" s="1"/>
      <c r="BQ652" s="1"/>
      <c r="BR652" s="1"/>
      <c r="BS652" s="1"/>
      <c r="BT652" s="1"/>
      <c r="BU652" s="1"/>
    </row>
    <row r="653" spans="1:73" ht="14.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220"/>
      <c r="AY653" s="1"/>
      <c r="AZ653" s="1"/>
      <c r="BA653" s="1"/>
      <c r="BB653" s="1"/>
      <c r="BC653" s="1"/>
      <c r="BD653" s="1"/>
      <c r="BE653" s="1"/>
      <c r="BF653" s="1"/>
      <c r="BG653" s="1"/>
      <c r="BH653" s="1"/>
      <c r="BI653" s="1"/>
      <c r="BJ653" s="1"/>
      <c r="BK653" s="1"/>
      <c r="BL653" s="1"/>
      <c r="BM653" s="1"/>
      <c r="BN653" s="1"/>
      <c r="BO653" s="1"/>
      <c r="BP653" s="1"/>
      <c r="BQ653" s="1"/>
      <c r="BR653" s="1"/>
      <c r="BS653" s="1"/>
      <c r="BT653" s="1"/>
      <c r="BU653" s="1"/>
    </row>
    <row r="654" spans="1:73" ht="14.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220"/>
      <c r="AY654" s="1"/>
      <c r="AZ654" s="1"/>
      <c r="BA654" s="1"/>
      <c r="BB654" s="1"/>
      <c r="BC654" s="1"/>
      <c r="BD654" s="1"/>
      <c r="BE654" s="1"/>
      <c r="BF654" s="1"/>
      <c r="BG654" s="1"/>
      <c r="BH654" s="1"/>
      <c r="BI654" s="1"/>
      <c r="BJ654" s="1"/>
      <c r="BK654" s="1"/>
      <c r="BL654" s="1"/>
      <c r="BM654" s="1"/>
      <c r="BN654" s="1"/>
      <c r="BO654" s="1"/>
      <c r="BP654" s="1"/>
      <c r="BQ654" s="1"/>
      <c r="BR654" s="1"/>
      <c r="BS654" s="1"/>
      <c r="BT654" s="1"/>
      <c r="BU654" s="1"/>
    </row>
    <row r="655" spans="1:73" ht="14.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220"/>
      <c r="AY655" s="1"/>
      <c r="AZ655" s="1"/>
      <c r="BA655" s="1"/>
      <c r="BB655" s="1"/>
      <c r="BC655" s="1"/>
      <c r="BD655" s="1"/>
      <c r="BE655" s="1"/>
      <c r="BF655" s="1"/>
      <c r="BG655" s="1"/>
      <c r="BH655" s="1"/>
      <c r="BI655" s="1"/>
      <c r="BJ655" s="1"/>
      <c r="BK655" s="1"/>
      <c r="BL655" s="1"/>
      <c r="BM655" s="1"/>
      <c r="BN655" s="1"/>
      <c r="BO655" s="1"/>
      <c r="BP655" s="1"/>
      <c r="BQ655" s="1"/>
      <c r="BR655" s="1"/>
      <c r="BS655" s="1"/>
      <c r="BT655" s="1"/>
      <c r="BU655" s="1"/>
    </row>
    <row r="656" spans="1:73" ht="14.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220"/>
      <c r="AY656" s="1"/>
      <c r="AZ656" s="1"/>
      <c r="BA656" s="1"/>
      <c r="BB656" s="1"/>
      <c r="BC656" s="1"/>
      <c r="BD656" s="1"/>
      <c r="BE656" s="1"/>
      <c r="BF656" s="1"/>
      <c r="BG656" s="1"/>
      <c r="BH656" s="1"/>
      <c r="BI656" s="1"/>
      <c r="BJ656" s="1"/>
      <c r="BK656" s="1"/>
      <c r="BL656" s="1"/>
      <c r="BM656" s="1"/>
      <c r="BN656" s="1"/>
      <c r="BO656" s="1"/>
      <c r="BP656" s="1"/>
      <c r="BQ656" s="1"/>
      <c r="BR656" s="1"/>
      <c r="BS656" s="1"/>
      <c r="BT656" s="1"/>
      <c r="BU656" s="1"/>
    </row>
    <row r="657" spans="1:73" ht="14.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220"/>
      <c r="AY657" s="1"/>
      <c r="AZ657" s="1"/>
      <c r="BA657" s="1"/>
      <c r="BB657" s="1"/>
      <c r="BC657" s="1"/>
      <c r="BD657" s="1"/>
      <c r="BE657" s="1"/>
      <c r="BF657" s="1"/>
      <c r="BG657" s="1"/>
      <c r="BH657" s="1"/>
      <c r="BI657" s="1"/>
      <c r="BJ657" s="1"/>
      <c r="BK657" s="1"/>
      <c r="BL657" s="1"/>
      <c r="BM657" s="1"/>
      <c r="BN657" s="1"/>
      <c r="BO657" s="1"/>
      <c r="BP657" s="1"/>
      <c r="BQ657" s="1"/>
      <c r="BR657" s="1"/>
      <c r="BS657" s="1"/>
      <c r="BT657" s="1"/>
      <c r="BU657" s="1"/>
    </row>
    <row r="658" spans="1:73" ht="14.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220"/>
      <c r="AY658" s="1"/>
      <c r="AZ658" s="1"/>
      <c r="BA658" s="1"/>
      <c r="BB658" s="1"/>
      <c r="BC658" s="1"/>
      <c r="BD658" s="1"/>
      <c r="BE658" s="1"/>
      <c r="BF658" s="1"/>
      <c r="BG658" s="1"/>
      <c r="BH658" s="1"/>
      <c r="BI658" s="1"/>
      <c r="BJ658" s="1"/>
      <c r="BK658" s="1"/>
      <c r="BL658" s="1"/>
      <c r="BM658" s="1"/>
      <c r="BN658" s="1"/>
      <c r="BO658" s="1"/>
      <c r="BP658" s="1"/>
      <c r="BQ658" s="1"/>
      <c r="BR658" s="1"/>
      <c r="BS658" s="1"/>
      <c r="BT658" s="1"/>
      <c r="BU658" s="1"/>
    </row>
    <row r="659" spans="1:73" ht="14.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220"/>
      <c r="AY659" s="1"/>
      <c r="AZ659" s="1"/>
      <c r="BA659" s="1"/>
      <c r="BB659" s="1"/>
      <c r="BC659" s="1"/>
      <c r="BD659" s="1"/>
      <c r="BE659" s="1"/>
      <c r="BF659" s="1"/>
      <c r="BG659" s="1"/>
      <c r="BH659" s="1"/>
      <c r="BI659" s="1"/>
      <c r="BJ659" s="1"/>
      <c r="BK659" s="1"/>
      <c r="BL659" s="1"/>
      <c r="BM659" s="1"/>
      <c r="BN659" s="1"/>
      <c r="BO659" s="1"/>
      <c r="BP659" s="1"/>
      <c r="BQ659" s="1"/>
      <c r="BR659" s="1"/>
      <c r="BS659" s="1"/>
      <c r="BT659" s="1"/>
      <c r="BU659" s="1"/>
    </row>
    <row r="660" spans="1:73" ht="14.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220"/>
      <c r="AY660" s="1"/>
      <c r="AZ660" s="1"/>
      <c r="BA660" s="1"/>
      <c r="BB660" s="1"/>
      <c r="BC660" s="1"/>
      <c r="BD660" s="1"/>
      <c r="BE660" s="1"/>
      <c r="BF660" s="1"/>
      <c r="BG660" s="1"/>
      <c r="BH660" s="1"/>
      <c r="BI660" s="1"/>
      <c r="BJ660" s="1"/>
      <c r="BK660" s="1"/>
      <c r="BL660" s="1"/>
      <c r="BM660" s="1"/>
      <c r="BN660" s="1"/>
      <c r="BO660" s="1"/>
      <c r="BP660" s="1"/>
      <c r="BQ660" s="1"/>
      <c r="BR660" s="1"/>
      <c r="BS660" s="1"/>
      <c r="BT660" s="1"/>
      <c r="BU660" s="1"/>
    </row>
    <row r="661" spans="1:73" ht="14.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220"/>
      <c r="AY661" s="1"/>
      <c r="AZ661" s="1"/>
      <c r="BA661" s="1"/>
      <c r="BB661" s="1"/>
      <c r="BC661" s="1"/>
      <c r="BD661" s="1"/>
      <c r="BE661" s="1"/>
      <c r="BF661" s="1"/>
      <c r="BG661" s="1"/>
      <c r="BH661" s="1"/>
      <c r="BI661" s="1"/>
      <c r="BJ661" s="1"/>
      <c r="BK661" s="1"/>
      <c r="BL661" s="1"/>
      <c r="BM661" s="1"/>
      <c r="BN661" s="1"/>
      <c r="BO661" s="1"/>
      <c r="BP661" s="1"/>
      <c r="BQ661" s="1"/>
      <c r="BR661" s="1"/>
      <c r="BS661" s="1"/>
      <c r="BT661" s="1"/>
      <c r="BU661" s="1"/>
    </row>
    <row r="662" spans="1:73" ht="14.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220"/>
      <c r="AY662" s="1"/>
      <c r="AZ662" s="1"/>
      <c r="BA662" s="1"/>
      <c r="BB662" s="1"/>
      <c r="BC662" s="1"/>
      <c r="BD662" s="1"/>
      <c r="BE662" s="1"/>
      <c r="BF662" s="1"/>
      <c r="BG662" s="1"/>
      <c r="BH662" s="1"/>
      <c r="BI662" s="1"/>
      <c r="BJ662" s="1"/>
      <c r="BK662" s="1"/>
      <c r="BL662" s="1"/>
      <c r="BM662" s="1"/>
      <c r="BN662" s="1"/>
      <c r="BO662" s="1"/>
      <c r="BP662" s="1"/>
      <c r="BQ662" s="1"/>
      <c r="BR662" s="1"/>
      <c r="BS662" s="1"/>
      <c r="BT662" s="1"/>
      <c r="BU662" s="1"/>
    </row>
    <row r="663" spans="1:73" ht="14.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220"/>
      <c r="AY663" s="1"/>
      <c r="AZ663" s="1"/>
      <c r="BA663" s="1"/>
      <c r="BB663" s="1"/>
      <c r="BC663" s="1"/>
      <c r="BD663" s="1"/>
      <c r="BE663" s="1"/>
      <c r="BF663" s="1"/>
      <c r="BG663" s="1"/>
      <c r="BH663" s="1"/>
      <c r="BI663" s="1"/>
      <c r="BJ663" s="1"/>
      <c r="BK663" s="1"/>
      <c r="BL663" s="1"/>
      <c r="BM663" s="1"/>
      <c r="BN663" s="1"/>
      <c r="BO663" s="1"/>
      <c r="BP663" s="1"/>
      <c r="BQ663" s="1"/>
      <c r="BR663" s="1"/>
      <c r="BS663" s="1"/>
      <c r="BT663" s="1"/>
      <c r="BU663" s="1"/>
    </row>
    <row r="664" spans="1:73" ht="14.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220"/>
      <c r="AY664" s="1"/>
      <c r="AZ664" s="1"/>
      <c r="BA664" s="1"/>
      <c r="BB664" s="1"/>
      <c r="BC664" s="1"/>
      <c r="BD664" s="1"/>
      <c r="BE664" s="1"/>
      <c r="BF664" s="1"/>
      <c r="BG664" s="1"/>
      <c r="BH664" s="1"/>
      <c r="BI664" s="1"/>
      <c r="BJ664" s="1"/>
      <c r="BK664" s="1"/>
      <c r="BL664" s="1"/>
      <c r="BM664" s="1"/>
      <c r="BN664" s="1"/>
      <c r="BO664" s="1"/>
      <c r="BP664" s="1"/>
      <c r="BQ664" s="1"/>
      <c r="BR664" s="1"/>
      <c r="BS664" s="1"/>
      <c r="BT664" s="1"/>
      <c r="BU664" s="1"/>
    </row>
    <row r="665" spans="1:73" ht="14.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220"/>
      <c r="AY665" s="1"/>
      <c r="AZ665" s="1"/>
      <c r="BA665" s="1"/>
      <c r="BB665" s="1"/>
      <c r="BC665" s="1"/>
      <c r="BD665" s="1"/>
      <c r="BE665" s="1"/>
      <c r="BF665" s="1"/>
      <c r="BG665" s="1"/>
      <c r="BH665" s="1"/>
      <c r="BI665" s="1"/>
      <c r="BJ665" s="1"/>
      <c r="BK665" s="1"/>
      <c r="BL665" s="1"/>
      <c r="BM665" s="1"/>
      <c r="BN665" s="1"/>
      <c r="BO665" s="1"/>
      <c r="BP665" s="1"/>
      <c r="BQ665" s="1"/>
      <c r="BR665" s="1"/>
      <c r="BS665" s="1"/>
      <c r="BT665" s="1"/>
      <c r="BU665" s="1"/>
    </row>
    <row r="666" spans="1:73" ht="14.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220"/>
      <c r="AY666" s="1"/>
      <c r="AZ666" s="1"/>
      <c r="BA666" s="1"/>
      <c r="BB666" s="1"/>
      <c r="BC666" s="1"/>
      <c r="BD666" s="1"/>
      <c r="BE666" s="1"/>
      <c r="BF666" s="1"/>
      <c r="BG666" s="1"/>
      <c r="BH666" s="1"/>
      <c r="BI666" s="1"/>
      <c r="BJ666" s="1"/>
      <c r="BK666" s="1"/>
      <c r="BL666" s="1"/>
      <c r="BM666" s="1"/>
      <c r="BN666" s="1"/>
      <c r="BO666" s="1"/>
      <c r="BP666" s="1"/>
      <c r="BQ666" s="1"/>
      <c r="BR666" s="1"/>
      <c r="BS666" s="1"/>
      <c r="BT666" s="1"/>
      <c r="BU666" s="1"/>
    </row>
    <row r="667" spans="1:73" ht="14.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220"/>
      <c r="AY667" s="1"/>
      <c r="AZ667" s="1"/>
      <c r="BA667" s="1"/>
      <c r="BB667" s="1"/>
      <c r="BC667" s="1"/>
      <c r="BD667" s="1"/>
      <c r="BE667" s="1"/>
      <c r="BF667" s="1"/>
      <c r="BG667" s="1"/>
      <c r="BH667" s="1"/>
      <c r="BI667" s="1"/>
      <c r="BJ667" s="1"/>
      <c r="BK667" s="1"/>
      <c r="BL667" s="1"/>
      <c r="BM667" s="1"/>
      <c r="BN667" s="1"/>
      <c r="BO667" s="1"/>
      <c r="BP667" s="1"/>
      <c r="BQ667" s="1"/>
      <c r="BR667" s="1"/>
      <c r="BS667" s="1"/>
      <c r="BT667" s="1"/>
      <c r="BU667" s="1"/>
    </row>
    <row r="668" spans="1:73" ht="14.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220"/>
      <c r="AY668" s="1"/>
      <c r="AZ668" s="1"/>
      <c r="BA668" s="1"/>
      <c r="BB668" s="1"/>
      <c r="BC668" s="1"/>
      <c r="BD668" s="1"/>
      <c r="BE668" s="1"/>
      <c r="BF668" s="1"/>
      <c r="BG668" s="1"/>
      <c r="BH668" s="1"/>
      <c r="BI668" s="1"/>
      <c r="BJ668" s="1"/>
      <c r="BK668" s="1"/>
      <c r="BL668" s="1"/>
      <c r="BM668" s="1"/>
      <c r="BN668" s="1"/>
      <c r="BO668" s="1"/>
      <c r="BP668" s="1"/>
      <c r="BQ668" s="1"/>
      <c r="BR668" s="1"/>
      <c r="BS668" s="1"/>
      <c r="BT668" s="1"/>
      <c r="BU668" s="1"/>
    </row>
    <row r="669" spans="1:73" ht="14.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220"/>
      <c r="AY669" s="1"/>
      <c r="AZ669" s="1"/>
      <c r="BA669" s="1"/>
      <c r="BB669" s="1"/>
      <c r="BC669" s="1"/>
      <c r="BD669" s="1"/>
      <c r="BE669" s="1"/>
      <c r="BF669" s="1"/>
      <c r="BG669" s="1"/>
      <c r="BH669" s="1"/>
      <c r="BI669" s="1"/>
      <c r="BJ669" s="1"/>
      <c r="BK669" s="1"/>
      <c r="BL669" s="1"/>
      <c r="BM669" s="1"/>
      <c r="BN669" s="1"/>
      <c r="BO669" s="1"/>
      <c r="BP669" s="1"/>
      <c r="BQ669" s="1"/>
      <c r="BR669" s="1"/>
      <c r="BS669" s="1"/>
      <c r="BT669" s="1"/>
      <c r="BU669" s="1"/>
    </row>
    <row r="670" spans="1:73" ht="14.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220"/>
      <c r="AY670" s="1"/>
      <c r="AZ670" s="1"/>
      <c r="BA670" s="1"/>
      <c r="BB670" s="1"/>
      <c r="BC670" s="1"/>
      <c r="BD670" s="1"/>
      <c r="BE670" s="1"/>
      <c r="BF670" s="1"/>
      <c r="BG670" s="1"/>
      <c r="BH670" s="1"/>
      <c r="BI670" s="1"/>
      <c r="BJ670" s="1"/>
      <c r="BK670" s="1"/>
      <c r="BL670" s="1"/>
      <c r="BM670" s="1"/>
      <c r="BN670" s="1"/>
      <c r="BO670" s="1"/>
      <c r="BP670" s="1"/>
      <c r="BQ670" s="1"/>
      <c r="BR670" s="1"/>
      <c r="BS670" s="1"/>
      <c r="BT670" s="1"/>
      <c r="BU670" s="1"/>
    </row>
    <row r="671" spans="1:73" ht="14.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220"/>
      <c r="AY671" s="1"/>
      <c r="AZ671" s="1"/>
      <c r="BA671" s="1"/>
      <c r="BB671" s="1"/>
      <c r="BC671" s="1"/>
      <c r="BD671" s="1"/>
      <c r="BE671" s="1"/>
      <c r="BF671" s="1"/>
      <c r="BG671" s="1"/>
      <c r="BH671" s="1"/>
      <c r="BI671" s="1"/>
      <c r="BJ671" s="1"/>
      <c r="BK671" s="1"/>
      <c r="BL671" s="1"/>
      <c r="BM671" s="1"/>
      <c r="BN671" s="1"/>
      <c r="BO671" s="1"/>
      <c r="BP671" s="1"/>
      <c r="BQ671" s="1"/>
      <c r="BR671" s="1"/>
      <c r="BS671" s="1"/>
      <c r="BT671" s="1"/>
      <c r="BU671" s="1"/>
    </row>
    <row r="672" spans="1:73" ht="14.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220"/>
      <c r="AY672" s="1"/>
      <c r="AZ672" s="1"/>
      <c r="BA672" s="1"/>
      <c r="BB672" s="1"/>
      <c r="BC672" s="1"/>
      <c r="BD672" s="1"/>
      <c r="BE672" s="1"/>
      <c r="BF672" s="1"/>
      <c r="BG672" s="1"/>
      <c r="BH672" s="1"/>
      <c r="BI672" s="1"/>
      <c r="BJ672" s="1"/>
      <c r="BK672" s="1"/>
      <c r="BL672" s="1"/>
      <c r="BM672" s="1"/>
      <c r="BN672" s="1"/>
      <c r="BO672" s="1"/>
      <c r="BP672" s="1"/>
      <c r="BQ672" s="1"/>
      <c r="BR672" s="1"/>
      <c r="BS672" s="1"/>
      <c r="BT672" s="1"/>
      <c r="BU672" s="1"/>
    </row>
    <row r="673" spans="1:73" ht="14.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220"/>
      <c r="AY673" s="1"/>
      <c r="AZ673" s="1"/>
      <c r="BA673" s="1"/>
      <c r="BB673" s="1"/>
      <c r="BC673" s="1"/>
      <c r="BD673" s="1"/>
      <c r="BE673" s="1"/>
      <c r="BF673" s="1"/>
      <c r="BG673" s="1"/>
      <c r="BH673" s="1"/>
      <c r="BI673" s="1"/>
      <c r="BJ673" s="1"/>
      <c r="BK673" s="1"/>
      <c r="BL673" s="1"/>
      <c r="BM673" s="1"/>
      <c r="BN673" s="1"/>
      <c r="BO673" s="1"/>
      <c r="BP673" s="1"/>
      <c r="BQ673" s="1"/>
      <c r="BR673" s="1"/>
      <c r="BS673" s="1"/>
      <c r="BT673" s="1"/>
      <c r="BU673" s="1"/>
    </row>
    <row r="674" spans="1:73" ht="14.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220"/>
      <c r="AY674" s="1"/>
      <c r="AZ674" s="1"/>
      <c r="BA674" s="1"/>
      <c r="BB674" s="1"/>
      <c r="BC674" s="1"/>
      <c r="BD674" s="1"/>
      <c r="BE674" s="1"/>
      <c r="BF674" s="1"/>
      <c r="BG674" s="1"/>
      <c r="BH674" s="1"/>
      <c r="BI674" s="1"/>
      <c r="BJ674" s="1"/>
      <c r="BK674" s="1"/>
      <c r="BL674" s="1"/>
      <c r="BM674" s="1"/>
      <c r="BN674" s="1"/>
      <c r="BO674" s="1"/>
      <c r="BP674" s="1"/>
      <c r="BQ674" s="1"/>
      <c r="BR674" s="1"/>
      <c r="BS674" s="1"/>
      <c r="BT674" s="1"/>
      <c r="BU674" s="1"/>
    </row>
    <row r="675" spans="1:73" ht="14.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220"/>
      <c r="AY675" s="1"/>
      <c r="AZ675" s="1"/>
      <c r="BA675" s="1"/>
      <c r="BB675" s="1"/>
      <c r="BC675" s="1"/>
      <c r="BD675" s="1"/>
      <c r="BE675" s="1"/>
      <c r="BF675" s="1"/>
      <c r="BG675" s="1"/>
      <c r="BH675" s="1"/>
      <c r="BI675" s="1"/>
      <c r="BJ675" s="1"/>
      <c r="BK675" s="1"/>
      <c r="BL675" s="1"/>
      <c r="BM675" s="1"/>
      <c r="BN675" s="1"/>
      <c r="BO675" s="1"/>
      <c r="BP675" s="1"/>
      <c r="BQ675" s="1"/>
      <c r="BR675" s="1"/>
      <c r="BS675" s="1"/>
      <c r="BT675" s="1"/>
      <c r="BU675" s="1"/>
    </row>
    <row r="676" spans="1:73" ht="14.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220"/>
      <c r="AY676" s="1"/>
      <c r="AZ676" s="1"/>
      <c r="BA676" s="1"/>
      <c r="BB676" s="1"/>
      <c r="BC676" s="1"/>
      <c r="BD676" s="1"/>
      <c r="BE676" s="1"/>
      <c r="BF676" s="1"/>
      <c r="BG676" s="1"/>
      <c r="BH676" s="1"/>
      <c r="BI676" s="1"/>
      <c r="BJ676" s="1"/>
      <c r="BK676" s="1"/>
      <c r="BL676" s="1"/>
      <c r="BM676" s="1"/>
      <c r="BN676" s="1"/>
      <c r="BO676" s="1"/>
      <c r="BP676" s="1"/>
      <c r="BQ676" s="1"/>
      <c r="BR676" s="1"/>
      <c r="BS676" s="1"/>
      <c r="BT676" s="1"/>
      <c r="BU676" s="1"/>
    </row>
    <row r="677" spans="1:73" ht="14.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220"/>
      <c r="AY677" s="1"/>
      <c r="AZ677" s="1"/>
      <c r="BA677" s="1"/>
      <c r="BB677" s="1"/>
      <c r="BC677" s="1"/>
      <c r="BD677" s="1"/>
      <c r="BE677" s="1"/>
      <c r="BF677" s="1"/>
      <c r="BG677" s="1"/>
      <c r="BH677" s="1"/>
      <c r="BI677" s="1"/>
      <c r="BJ677" s="1"/>
      <c r="BK677" s="1"/>
      <c r="BL677" s="1"/>
      <c r="BM677" s="1"/>
      <c r="BN677" s="1"/>
      <c r="BO677" s="1"/>
      <c r="BP677" s="1"/>
      <c r="BQ677" s="1"/>
      <c r="BR677" s="1"/>
      <c r="BS677" s="1"/>
      <c r="BT677" s="1"/>
      <c r="BU677" s="1"/>
    </row>
    <row r="678" spans="1:73" ht="14.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220"/>
      <c r="AY678" s="1"/>
      <c r="AZ678" s="1"/>
      <c r="BA678" s="1"/>
      <c r="BB678" s="1"/>
      <c r="BC678" s="1"/>
      <c r="BD678" s="1"/>
      <c r="BE678" s="1"/>
      <c r="BF678" s="1"/>
      <c r="BG678" s="1"/>
      <c r="BH678" s="1"/>
      <c r="BI678" s="1"/>
      <c r="BJ678" s="1"/>
      <c r="BK678" s="1"/>
      <c r="BL678" s="1"/>
      <c r="BM678" s="1"/>
      <c r="BN678" s="1"/>
      <c r="BO678" s="1"/>
      <c r="BP678" s="1"/>
      <c r="BQ678" s="1"/>
      <c r="BR678" s="1"/>
      <c r="BS678" s="1"/>
      <c r="BT678" s="1"/>
      <c r="BU678" s="1"/>
    </row>
    <row r="679" spans="1:73" ht="14.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220"/>
      <c r="AY679" s="1"/>
      <c r="AZ679" s="1"/>
      <c r="BA679" s="1"/>
      <c r="BB679" s="1"/>
      <c r="BC679" s="1"/>
      <c r="BD679" s="1"/>
      <c r="BE679" s="1"/>
      <c r="BF679" s="1"/>
      <c r="BG679" s="1"/>
      <c r="BH679" s="1"/>
      <c r="BI679" s="1"/>
      <c r="BJ679" s="1"/>
      <c r="BK679" s="1"/>
      <c r="BL679" s="1"/>
      <c r="BM679" s="1"/>
      <c r="BN679" s="1"/>
      <c r="BO679" s="1"/>
      <c r="BP679" s="1"/>
      <c r="BQ679" s="1"/>
      <c r="BR679" s="1"/>
      <c r="BS679" s="1"/>
      <c r="BT679" s="1"/>
      <c r="BU679" s="1"/>
    </row>
    <row r="680" spans="1:73" ht="14.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220"/>
      <c r="AY680" s="1"/>
      <c r="AZ680" s="1"/>
      <c r="BA680" s="1"/>
      <c r="BB680" s="1"/>
      <c r="BC680" s="1"/>
      <c r="BD680" s="1"/>
      <c r="BE680" s="1"/>
      <c r="BF680" s="1"/>
      <c r="BG680" s="1"/>
      <c r="BH680" s="1"/>
      <c r="BI680" s="1"/>
      <c r="BJ680" s="1"/>
      <c r="BK680" s="1"/>
      <c r="BL680" s="1"/>
      <c r="BM680" s="1"/>
      <c r="BN680" s="1"/>
      <c r="BO680" s="1"/>
      <c r="BP680" s="1"/>
      <c r="BQ680" s="1"/>
      <c r="BR680" s="1"/>
      <c r="BS680" s="1"/>
      <c r="BT680" s="1"/>
      <c r="BU680" s="1"/>
    </row>
    <row r="681" spans="1:73" ht="14.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220"/>
      <c r="AY681" s="1"/>
      <c r="AZ681" s="1"/>
      <c r="BA681" s="1"/>
      <c r="BB681" s="1"/>
      <c r="BC681" s="1"/>
      <c r="BD681" s="1"/>
      <c r="BE681" s="1"/>
      <c r="BF681" s="1"/>
      <c r="BG681" s="1"/>
      <c r="BH681" s="1"/>
      <c r="BI681" s="1"/>
      <c r="BJ681" s="1"/>
      <c r="BK681" s="1"/>
      <c r="BL681" s="1"/>
      <c r="BM681" s="1"/>
      <c r="BN681" s="1"/>
      <c r="BO681" s="1"/>
      <c r="BP681" s="1"/>
      <c r="BQ681" s="1"/>
      <c r="BR681" s="1"/>
      <c r="BS681" s="1"/>
      <c r="BT681" s="1"/>
      <c r="BU681" s="1"/>
    </row>
    <row r="682" spans="1:73" ht="14.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220"/>
      <c r="AY682" s="1"/>
      <c r="AZ682" s="1"/>
      <c r="BA682" s="1"/>
      <c r="BB682" s="1"/>
      <c r="BC682" s="1"/>
      <c r="BD682" s="1"/>
      <c r="BE682" s="1"/>
      <c r="BF682" s="1"/>
      <c r="BG682" s="1"/>
      <c r="BH682" s="1"/>
      <c r="BI682" s="1"/>
      <c r="BJ682" s="1"/>
      <c r="BK682" s="1"/>
      <c r="BL682" s="1"/>
      <c r="BM682" s="1"/>
      <c r="BN682" s="1"/>
      <c r="BO682" s="1"/>
      <c r="BP682" s="1"/>
      <c r="BQ682" s="1"/>
      <c r="BR682" s="1"/>
      <c r="BS682" s="1"/>
      <c r="BT682" s="1"/>
      <c r="BU682" s="1"/>
    </row>
    <row r="683" spans="1:73" ht="14.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220"/>
      <c r="AY683" s="1"/>
      <c r="AZ683" s="1"/>
      <c r="BA683" s="1"/>
      <c r="BB683" s="1"/>
      <c r="BC683" s="1"/>
      <c r="BD683" s="1"/>
      <c r="BE683" s="1"/>
      <c r="BF683" s="1"/>
      <c r="BG683" s="1"/>
      <c r="BH683" s="1"/>
      <c r="BI683" s="1"/>
      <c r="BJ683" s="1"/>
      <c r="BK683" s="1"/>
      <c r="BL683" s="1"/>
      <c r="BM683" s="1"/>
      <c r="BN683" s="1"/>
      <c r="BO683" s="1"/>
      <c r="BP683" s="1"/>
      <c r="BQ683" s="1"/>
      <c r="BR683" s="1"/>
      <c r="BS683" s="1"/>
      <c r="BT683" s="1"/>
      <c r="BU683" s="1"/>
    </row>
    <row r="684" spans="1:73" ht="14.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220"/>
      <c r="AY684" s="1"/>
      <c r="AZ684" s="1"/>
      <c r="BA684" s="1"/>
      <c r="BB684" s="1"/>
      <c r="BC684" s="1"/>
      <c r="BD684" s="1"/>
      <c r="BE684" s="1"/>
      <c r="BF684" s="1"/>
      <c r="BG684" s="1"/>
      <c r="BH684" s="1"/>
      <c r="BI684" s="1"/>
      <c r="BJ684" s="1"/>
      <c r="BK684" s="1"/>
      <c r="BL684" s="1"/>
      <c r="BM684" s="1"/>
      <c r="BN684" s="1"/>
      <c r="BO684" s="1"/>
      <c r="BP684" s="1"/>
      <c r="BQ684" s="1"/>
      <c r="BR684" s="1"/>
      <c r="BS684" s="1"/>
      <c r="BT684" s="1"/>
      <c r="BU684" s="1"/>
    </row>
    <row r="685" spans="1:73" ht="14.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220"/>
      <c r="AY685" s="1"/>
      <c r="AZ685" s="1"/>
      <c r="BA685" s="1"/>
      <c r="BB685" s="1"/>
      <c r="BC685" s="1"/>
      <c r="BD685" s="1"/>
      <c r="BE685" s="1"/>
      <c r="BF685" s="1"/>
      <c r="BG685" s="1"/>
      <c r="BH685" s="1"/>
      <c r="BI685" s="1"/>
      <c r="BJ685" s="1"/>
      <c r="BK685" s="1"/>
      <c r="BL685" s="1"/>
      <c r="BM685" s="1"/>
      <c r="BN685" s="1"/>
      <c r="BO685" s="1"/>
      <c r="BP685" s="1"/>
      <c r="BQ685" s="1"/>
      <c r="BR685" s="1"/>
      <c r="BS685" s="1"/>
      <c r="BT685" s="1"/>
      <c r="BU685" s="1"/>
    </row>
    <row r="686" spans="1:73" ht="14.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220"/>
      <c r="AY686" s="1"/>
      <c r="AZ686" s="1"/>
      <c r="BA686" s="1"/>
      <c r="BB686" s="1"/>
      <c r="BC686" s="1"/>
      <c r="BD686" s="1"/>
      <c r="BE686" s="1"/>
      <c r="BF686" s="1"/>
      <c r="BG686" s="1"/>
      <c r="BH686" s="1"/>
      <c r="BI686" s="1"/>
      <c r="BJ686" s="1"/>
      <c r="BK686" s="1"/>
      <c r="BL686" s="1"/>
      <c r="BM686" s="1"/>
      <c r="BN686" s="1"/>
      <c r="BO686" s="1"/>
      <c r="BP686" s="1"/>
      <c r="BQ686" s="1"/>
      <c r="BR686" s="1"/>
      <c r="BS686" s="1"/>
      <c r="BT686" s="1"/>
      <c r="BU686" s="1"/>
    </row>
    <row r="687" spans="1:73" ht="14.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220"/>
      <c r="AY687" s="1"/>
      <c r="AZ687" s="1"/>
      <c r="BA687" s="1"/>
      <c r="BB687" s="1"/>
      <c r="BC687" s="1"/>
      <c r="BD687" s="1"/>
      <c r="BE687" s="1"/>
      <c r="BF687" s="1"/>
      <c r="BG687" s="1"/>
      <c r="BH687" s="1"/>
      <c r="BI687" s="1"/>
      <c r="BJ687" s="1"/>
      <c r="BK687" s="1"/>
      <c r="BL687" s="1"/>
      <c r="BM687" s="1"/>
      <c r="BN687" s="1"/>
      <c r="BO687" s="1"/>
      <c r="BP687" s="1"/>
      <c r="BQ687" s="1"/>
      <c r="BR687" s="1"/>
      <c r="BS687" s="1"/>
      <c r="BT687" s="1"/>
      <c r="BU687" s="1"/>
    </row>
    <row r="688" spans="1:73" ht="14.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220"/>
      <c r="AY688" s="1"/>
      <c r="AZ688" s="1"/>
      <c r="BA688" s="1"/>
      <c r="BB688" s="1"/>
      <c r="BC688" s="1"/>
      <c r="BD688" s="1"/>
      <c r="BE688" s="1"/>
      <c r="BF688" s="1"/>
      <c r="BG688" s="1"/>
      <c r="BH688" s="1"/>
      <c r="BI688" s="1"/>
      <c r="BJ688" s="1"/>
      <c r="BK688" s="1"/>
      <c r="BL688" s="1"/>
      <c r="BM688" s="1"/>
      <c r="BN688" s="1"/>
      <c r="BO688" s="1"/>
      <c r="BP688" s="1"/>
      <c r="BQ688" s="1"/>
      <c r="BR688" s="1"/>
      <c r="BS688" s="1"/>
      <c r="BT688" s="1"/>
      <c r="BU688" s="1"/>
    </row>
    <row r="689" spans="1:73" ht="14.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220"/>
      <c r="AY689" s="1"/>
      <c r="AZ689" s="1"/>
      <c r="BA689" s="1"/>
      <c r="BB689" s="1"/>
      <c r="BC689" s="1"/>
      <c r="BD689" s="1"/>
      <c r="BE689" s="1"/>
      <c r="BF689" s="1"/>
      <c r="BG689" s="1"/>
      <c r="BH689" s="1"/>
      <c r="BI689" s="1"/>
      <c r="BJ689" s="1"/>
      <c r="BK689" s="1"/>
      <c r="BL689" s="1"/>
      <c r="BM689" s="1"/>
      <c r="BN689" s="1"/>
      <c r="BO689" s="1"/>
      <c r="BP689" s="1"/>
      <c r="BQ689" s="1"/>
      <c r="BR689" s="1"/>
      <c r="BS689" s="1"/>
      <c r="BT689" s="1"/>
      <c r="BU689" s="1"/>
    </row>
    <row r="690" spans="1:73" ht="14.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220"/>
      <c r="AY690" s="1"/>
      <c r="AZ690" s="1"/>
      <c r="BA690" s="1"/>
      <c r="BB690" s="1"/>
      <c r="BC690" s="1"/>
      <c r="BD690" s="1"/>
      <c r="BE690" s="1"/>
      <c r="BF690" s="1"/>
      <c r="BG690" s="1"/>
      <c r="BH690" s="1"/>
      <c r="BI690" s="1"/>
      <c r="BJ690" s="1"/>
      <c r="BK690" s="1"/>
      <c r="BL690" s="1"/>
      <c r="BM690" s="1"/>
      <c r="BN690" s="1"/>
      <c r="BO690" s="1"/>
      <c r="BP690" s="1"/>
      <c r="BQ690" s="1"/>
      <c r="BR690" s="1"/>
      <c r="BS690" s="1"/>
      <c r="BT690" s="1"/>
      <c r="BU690" s="1"/>
    </row>
    <row r="691" spans="1:73" ht="14.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220"/>
      <c r="AY691" s="1"/>
      <c r="AZ691" s="1"/>
      <c r="BA691" s="1"/>
      <c r="BB691" s="1"/>
      <c r="BC691" s="1"/>
      <c r="BD691" s="1"/>
      <c r="BE691" s="1"/>
      <c r="BF691" s="1"/>
      <c r="BG691" s="1"/>
      <c r="BH691" s="1"/>
      <c r="BI691" s="1"/>
      <c r="BJ691" s="1"/>
      <c r="BK691" s="1"/>
      <c r="BL691" s="1"/>
      <c r="BM691" s="1"/>
      <c r="BN691" s="1"/>
      <c r="BO691" s="1"/>
      <c r="BP691" s="1"/>
      <c r="BQ691" s="1"/>
      <c r="BR691" s="1"/>
      <c r="BS691" s="1"/>
      <c r="BT691" s="1"/>
      <c r="BU691" s="1"/>
    </row>
    <row r="692" spans="1:73" ht="14.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220"/>
      <c r="AY692" s="1"/>
      <c r="AZ692" s="1"/>
      <c r="BA692" s="1"/>
      <c r="BB692" s="1"/>
      <c r="BC692" s="1"/>
      <c r="BD692" s="1"/>
      <c r="BE692" s="1"/>
      <c r="BF692" s="1"/>
      <c r="BG692" s="1"/>
      <c r="BH692" s="1"/>
      <c r="BI692" s="1"/>
      <c r="BJ692" s="1"/>
      <c r="BK692" s="1"/>
      <c r="BL692" s="1"/>
      <c r="BM692" s="1"/>
      <c r="BN692" s="1"/>
      <c r="BO692" s="1"/>
      <c r="BP692" s="1"/>
      <c r="BQ692" s="1"/>
      <c r="BR692" s="1"/>
      <c r="BS692" s="1"/>
      <c r="BT692" s="1"/>
      <c r="BU692" s="1"/>
    </row>
    <row r="693" spans="1:73" ht="14.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220"/>
      <c r="AY693" s="1"/>
      <c r="AZ693" s="1"/>
      <c r="BA693" s="1"/>
      <c r="BB693" s="1"/>
      <c r="BC693" s="1"/>
      <c r="BD693" s="1"/>
      <c r="BE693" s="1"/>
      <c r="BF693" s="1"/>
      <c r="BG693" s="1"/>
      <c r="BH693" s="1"/>
      <c r="BI693" s="1"/>
      <c r="BJ693" s="1"/>
      <c r="BK693" s="1"/>
      <c r="BL693" s="1"/>
      <c r="BM693" s="1"/>
      <c r="BN693" s="1"/>
      <c r="BO693" s="1"/>
      <c r="BP693" s="1"/>
      <c r="BQ693" s="1"/>
      <c r="BR693" s="1"/>
      <c r="BS693" s="1"/>
      <c r="BT693" s="1"/>
      <c r="BU693" s="1"/>
    </row>
    <row r="694" spans="1:73" ht="14.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220"/>
      <c r="AY694" s="1"/>
      <c r="AZ694" s="1"/>
      <c r="BA694" s="1"/>
      <c r="BB694" s="1"/>
      <c r="BC694" s="1"/>
      <c r="BD694" s="1"/>
      <c r="BE694" s="1"/>
      <c r="BF694" s="1"/>
      <c r="BG694" s="1"/>
      <c r="BH694" s="1"/>
      <c r="BI694" s="1"/>
      <c r="BJ694" s="1"/>
      <c r="BK694" s="1"/>
      <c r="BL694" s="1"/>
      <c r="BM694" s="1"/>
      <c r="BN694" s="1"/>
      <c r="BO694" s="1"/>
      <c r="BP694" s="1"/>
      <c r="BQ694" s="1"/>
      <c r="BR694" s="1"/>
      <c r="BS694" s="1"/>
      <c r="BT694" s="1"/>
      <c r="BU694" s="1"/>
    </row>
    <row r="695" spans="1:73" ht="14.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220"/>
      <c r="AY695" s="1"/>
      <c r="AZ695" s="1"/>
      <c r="BA695" s="1"/>
      <c r="BB695" s="1"/>
      <c r="BC695" s="1"/>
      <c r="BD695" s="1"/>
      <c r="BE695" s="1"/>
      <c r="BF695" s="1"/>
      <c r="BG695" s="1"/>
      <c r="BH695" s="1"/>
      <c r="BI695" s="1"/>
      <c r="BJ695" s="1"/>
      <c r="BK695" s="1"/>
      <c r="BL695" s="1"/>
      <c r="BM695" s="1"/>
      <c r="BN695" s="1"/>
      <c r="BO695" s="1"/>
      <c r="BP695" s="1"/>
      <c r="BQ695" s="1"/>
      <c r="BR695" s="1"/>
      <c r="BS695" s="1"/>
      <c r="BT695" s="1"/>
      <c r="BU695" s="1"/>
    </row>
    <row r="696" spans="1:73" ht="14.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220"/>
      <c r="AY696" s="1"/>
      <c r="AZ696" s="1"/>
      <c r="BA696" s="1"/>
      <c r="BB696" s="1"/>
      <c r="BC696" s="1"/>
      <c r="BD696" s="1"/>
      <c r="BE696" s="1"/>
      <c r="BF696" s="1"/>
      <c r="BG696" s="1"/>
      <c r="BH696" s="1"/>
      <c r="BI696" s="1"/>
      <c r="BJ696" s="1"/>
      <c r="BK696" s="1"/>
      <c r="BL696" s="1"/>
      <c r="BM696" s="1"/>
      <c r="BN696" s="1"/>
      <c r="BO696" s="1"/>
      <c r="BP696" s="1"/>
      <c r="BQ696" s="1"/>
      <c r="BR696" s="1"/>
      <c r="BS696" s="1"/>
      <c r="BT696" s="1"/>
      <c r="BU696" s="1"/>
    </row>
    <row r="697" spans="1:73" ht="14.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220"/>
      <c r="AY697" s="1"/>
      <c r="AZ697" s="1"/>
      <c r="BA697" s="1"/>
      <c r="BB697" s="1"/>
      <c r="BC697" s="1"/>
      <c r="BD697" s="1"/>
      <c r="BE697" s="1"/>
      <c r="BF697" s="1"/>
      <c r="BG697" s="1"/>
      <c r="BH697" s="1"/>
      <c r="BI697" s="1"/>
      <c r="BJ697" s="1"/>
      <c r="BK697" s="1"/>
      <c r="BL697" s="1"/>
      <c r="BM697" s="1"/>
      <c r="BN697" s="1"/>
      <c r="BO697" s="1"/>
      <c r="BP697" s="1"/>
      <c r="BQ697" s="1"/>
      <c r="BR697" s="1"/>
      <c r="BS697" s="1"/>
      <c r="BT697" s="1"/>
      <c r="BU697" s="1"/>
    </row>
    <row r="698" spans="1:73" ht="14.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220"/>
      <c r="AY698" s="1"/>
      <c r="AZ698" s="1"/>
      <c r="BA698" s="1"/>
      <c r="BB698" s="1"/>
      <c r="BC698" s="1"/>
      <c r="BD698" s="1"/>
      <c r="BE698" s="1"/>
      <c r="BF698" s="1"/>
      <c r="BG698" s="1"/>
      <c r="BH698" s="1"/>
      <c r="BI698" s="1"/>
      <c r="BJ698" s="1"/>
      <c r="BK698" s="1"/>
      <c r="BL698" s="1"/>
      <c r="BM698" s="1"/>
      <c r="BN698" s="1"/>
      <c r="BO698" s="1"/>
      <c r="BP698" s="1"/>
      <c r="BQ698" s="1"/>
      <c r="BR698" s="1"/>
      <c r="BS698" s="1"/>
      <c r="BT698" s="1"/>
      <c r="BU698" s="1"/>
    </row>
    <row r="699" spans="1:73" ht="14.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220"/>
      <c r="AY699" s="1"/>
      <c r="AZ699" s="1"/>
      <c r="BA699" s="1"/>
      <c r="BB699" s="1"/>
      <c r="BC699" s="1"/>
      <c r="BD699" s="1"/>
      <c r="BE699" s="1"/>
      <c r="BF699" s="1"/>
      <c r="BG699" s="1"/>
      <c r="BH699" s="1"/>
      <c r="BI699" s="1"/>
      <c r="BJ699" s="1"/>
      <c r="BK699" s="1"/>
      <c r="BL699" s="1"/>
      <c r="BM699" s="1"/>
      <c r="BN699" s="1"/>
      <c r="BO699" s="1"/>
      <c r="BP699" s="1"/>
      <c r="BQ699" s="1"/>
      <c r="BR699" s="1"/>
      <c r="BS699" s="1"/>
      <c r="BT699" s="1"/>
      <c r="BU699" s="1"/>
    </row>
    <row r="700" spans="1:73" ht="14.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220"/>
      <c r="AY700" s="1"/>
      <c r="AZ700" s="1"/>
      <c r="BA700" s="1"/>
      <c r="BB700" s="1"/>
      <c r="BC700" s="1"/>
      <c r="BD700" s="1"/>
      <c r="BE700" s="1"/>
      <c r="BF700" s="1"/>
      <c r="BG700" s="1"/>
      <c r="BH700" s="1"/>
      <c r="BI700" s="1"/>
      <c r="BJ700" s="1"/>
      <c r="BK700" s="1"/>
      <c r="BL700" s="1"/>
      <c r="BM700" s="1"/>
      <c r="BN700" s="1"/>
      <c r="BO700" s="1"/>
      <c r="BP700" s="1"/>
      <c r="BQ700" s="1"/>
      <c r="BR700" s="1"/>
      <c r="BS700" s="1"/>
      <c r="BT700" s="1"/>
      <c r="BU700" s="1"/>
    </row>
    <row r="701" spans="1:73" ht="14.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220"/>
      <c r="AY701" s="1"/>
      <c r="AZ701" s="1"/>
      <c r="BA701" s="1"/>
      <c r="BB701" s="1"/>
      <c r="BC701" s="1"/>
      <c r="BD701" s="1"/>
      <c r="BE701" s="1"/>
      <c r="BF701" s="1"/>
      <c r="BG701" s="1"/>
      <c r="BH701" s="1"/>
      <c r="BI701" s="1"/>
      <c r="BJ701" s="1"/>
      <c r="BK701" s="1"/>
      <c r="BL701" s="1"/>
      <c r="BM701" s="1"/>
      <c r="BN701" s="1"/>
      <c r="BO701" s="1"/>
      <c r="BP701" s="1"/>
      <c r="BQ701" s="1"/>
      <c r="BR701" s="1"/>
      <c r="BS701" s="1"/>
      <c r="BT701" s="1"/>
      <c r="BU701" s="1"/>
    </row>
    <row r="702" spans="1:73" ht="14.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220"/>
      <c r="AY702" s="1"/>
      <c r="AZ702" s="1"/>
      <c r="BA702" s="1"/>
      <c r="BB702" s="1"/>
      <c r="BC702" s="1"/>
      <c r="BD702" s="1"/>
      <c r="BE702" s="1"/>
      <c r="BF702" s="1"/>
      <c r="BG702" s="1"/>
      <c r="BH702" s="1"/>
      <c r="BI702" s="1"/>
      <c r="BJ702" s="1"/>
      <c r="BK702" s="1"/>
      <c r="BL702" s="1"/>
      <c r="BM702" s="1"/>
      <c r="BN702" s="1"/>
      <c r="BO702" s="1"/>
      <c r="BP702" s="1"/>
      <c r="BQ702" s="1"/>
      <c r="BR702" s="1"/>
      <c r="BS702" s="1"/>
      <c r="BT702" s="1"/>
      <c r="BU702" s="1"/>
    </row>
    <row r="703" spans="1:73" ht="14.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220"/>
      <c r="AY703" s="1"/>
      <c r="AZ703" s="1"/>
      <c r="BA703" s="1"/>
      <c r="BB703" s="1"/>
      <c r="BC703" s="1"/>
      <c r="BD703" s="1"/>
      <c r="BE703" s="1"/>
      <c r="BF703" s="1"/>
      <c r="BG703" s="1"/>
      <c r="BH703" s="1"/>
      <c r="BI703" s="1"/>
      <c r="BJ703" s="1"/>
      <c r="BK703" s="1"/>
      <c r="BL703" s="1"/>
      <c r="BM703" s="1"/>
      <c r="BN703" s="1"/>
      <c r="BO703" s="1"/>
      <c r="BP703" s="1"/>
      <c r="BQ703" s="1"/>
      <c r="BR703" s="1"/>
      <c r="BS703" s="1"/>
      <c r="BT703" s="1"/>
      <c r="BU703" s="1"/>
    </row>
    <row r="704" spans="1:73" ht="14.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220"/>
      <c r="AY704" s="1"/>
      <c r="AZ704" s="1"/>
      <c r="BA704" s="1"/>
      <c r="BB704" s="1"/>
      <c r="BC704" s="1"/>
      <c r="BD704" s="1"/>
      <c r="BE704" s="1"/>
      <c r="BF704" s="1"/>
      <c r="BG704" s="1"/>
      <c r="BH704" s="1"/>
      <c r="BI704" s="1"/>
      <c r="BJ704" s="1"/>
      <c r="BK704" s="1"/>
      <c r="BL704" s="1"/>
      <c r="BM704" s="1"/>
      <c r="BN704" s="1"/>
      <c r="BO704" s="1"/>
      <c r="BP704" s="1"/>
      <c r="BQ704" s="1"/>
      <c r="BR704" s="1"/>
      <c r="BS704" s="1"/>
      <c r="BT704" s="1"/>
      <c r="BU704" s="1"/>
    </row>
    <row r="705" spans="1:73" ht="14.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220"/>
      <c r="AY705" s="1"/>
      <c r="AZ705" s="1"/>
      <c r="BA705" s="1"/>
      <c r="BB705" s="1"/>
      <c r="BC705" s="1"/>
      <c r="BD705" s="1"/>
      <c r="BE705" s="1"/>
      <c r="BF705" s="1"/>
      <c r="BG705" s="1"/>
      <c r="BH705" s="1"/>
      <c r="BI705" s="1"/>
      <c r="BJ705" s="1"/>
      <c r="BK705" s="1"/>
      <c r="BL705" s="1"/>
      <c r="BM705" s="1"/>
      <c r="BN705" s="1"/>
      <c r="BO705" s="1"/>
      <c r="BP705" s="1"/>
      <c r="BQ705" s="1"/>
      <c r="BR705" s="1"/>
      <c r="BS705" s="1"/>
      <c r="BT705" s="1"/>
      <c r="BU705" s="1"/>
    </row>
    <row r="706" spans="1:73" ht="14.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220"/>
      <c r="AY706" s="1"/>
      <c r="AZ706" s="1"/>
      <c r="BA706" s="1"/>
      <c r="BB706" s="1"/>
      <c r="BC706" s="1"/>
      <c r="BD706" s="1"/>
      <c r="BE706" s="1"/>
      <c r="BF706" s="1"/>
      <c r="BG706" s="1"/>
      <c r="BH706" s="1"/>
      <c r="BI706" s="1"/>
      <c r="BJ706" s="1"/>
      <c r="BK706" s="1"/>
      <c r="BL706" s="1"/>
      <c r="BM706" s="1"/>
      <c r="BN706" s="1"/>
      <c r="BO706" s="1"/>
      <c r="BP706" s="1"/>
      <c r="BQ706" s="1"/>
      <c r="BR706" s="1"/>
      <c r="BS706" s="1"/>
      <c r="BT706" s="1"/>
      <c r="BU706" s="1"/>
    </row>
    <row r="707" spans="1:73" ht="14.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220"/>
      <c r="AY707" s="1"/>
      <c r="AZ707" s="1"/>
      <c r="BA707" s="1"/>
      <c r="BB707" s="1"/>
      <c r="BC707" s="1"/>
      <c r="BD707" s="1"/>
      <c r="BE707" s="1"/>
      <c r="BF707" s="1"/>
      <c r="BG707" s="1"/>
      <c r="BH707" s="1"/>
      <c r="BI707" s="1"/>
      <c r="BJ707" s="1"/>
      <c r="BK707" s="1"/>
      <c r="BL707" s="1"/>
      <c r="BM707" s="1"/>
      <c r="BN707" s="1"/>
      <c r="BO707" s="1"/>
      <c r="BP707" s="1"/>
      <c r="BQ707" s="1"/>
      <c r="BR707" s="1"/>
      <c r="BS707" s="1"/>
      <c r="BT707" s="1"/>
      <c r="BU707" s="1"/>
    </row>
    <row r="708" spans="1:73" ht="14.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220"/>
      <c r="AY708" s="1"/>
      <c r="AZ708" s="1"/>
      <c r="BA708" s="1"/>
      <c r="BB708" s="1"/>
      <c r="BC708" s="1"/>
      <c r="BD708" s="1"/>
      <c r="BE708" s="1"/>
      <c r="BF708" s="1"/>
      <c r="BG708" s="1"/>
      <c r="BH708" s="1"/>
      <c r="BI708" s="1"/>
      <c r="BJ708" s="1"/>
      <c r="BK708" s="1"/>
      <c r="BL708" s="1"/>
      <c r="BM708" s="1"/>
      <c r="BN708" s="1"/>
      <c r="BO708" s="1"/>
      <c r="BP708" s="1"/>
      <c r="BQ708" s="1"/>
      <c r="BR708" s="1"/>
      <c r="BS708" s="1"/>
      <c r="BT708" s="1"/>
      <c r="BU708" s="1"/>
    </row>
    <row r="709" spans="1:73" ht="14.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220"/>
      <c r="AY709" s="1"/>
      <c r="AZ709" s="1"/>
      <c r="BA709" s="1"/>
      <c r="BB709" s="1"/>
      <c r="BC709" s="1"/>
      <c r="BD709" s="1"/>
      <c r="BE709" s="1"/>
      <c r="BF709" s="1"/>
      <c r="BG709" s="1"/>
      <c r="BH709" s="1"/>
      <c r="BI709" s="1"/>
      <c r="BJ709" s="1"/>
      <c r="BK709" s="1"/>
      <c r="BL709" s="1"/>
      <c r="BM709" s="1"/>
      <c r="BN709" s="1"/>
      <c r="BO709" s="1"/>
      <c r="BP709" s="1"/>
      <c r="BQ709" s="1"/>
      <c r="BR709" s="1"/>
      <c r="BS709" s="1"/>
      <c r="BT709" s="1"/>
      <c r="BU709" s="1"/>
    </row>
    <row r="710" spans="1:73" ht="14.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220"/>
      <c r="AY710" s="1"/>
      <c r="AZ710" s="1"/>
      <c r="BA710" s="1"/>
      <c r="BB710" s="1"/>
      <c r="BC710" s="1"/>
      <c r="BD710" s="1"/>
      <c r="BE710" s="1"/>
      <c r="BF710" s="1"/>
      <c r="BG710" s="1"/>
      <c r="BH710" s="1"/>
      <c r="BI710" s="1"/>
      <c r="BJ710" s="1"/>
      <c r="BK710" s="1"/>
      <c r="BL710" s="1"/>
      <c r="BM710" s="1"/>
      <c r="BN710" s="1"/>
      <c r="BO710" s="1"/>
      <c r="BP710" s="1"/>
      <c r="BQ710" s="1"/>
      <c r="BR710" s="1"/>
      <c r="BS710" s="1"/>
      <c r="BT710" s="1"/>
      <c r="BU710" s="1"/>
    </row>
    <row r="711" spans="1:73" ht="14.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220"/>
      <c r="AY711" s="1"/>
      <c r="AZ711" s="1"/>
      <c r="BA711" s="1"/>
      <c r="BB711" s="1"/>
      <c r="BC711" s="1"/>
      <c r="BD711" s="1"/>
      <c r="BE711" s="1"/>
      <c r="BF711" s="1"/>
      <c r="BG711" s="1"/>
      <c r="BH711" s="1"/>
      <c r="BI711" s="1"/>
      <c r="BJ711" s="1"/>
      <c r="BK711" s="1"/>
      <c r="BL711" s="1"/>
      <c r="BM711" s="1"/>
      <c r="BN711" s="1"/>
      <c r="BO711" s="1"/>
      <c r="BP711" s="1"/>
      <c r="BQ711" s="1"/>
      <c r="BR711" s="1"/>
      <c r="BS711" s="1"/>
      <c r="BT711" s="1"/>
      <c r="BU711" s="1"/>
    </row>
    <row r="712" spans="1:73" ht="14.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220"/>
      <c r="AY712" s="1"/>
      <c r="AZ712" s="1"/>
      <c r="BA712" s="1"/>
      <c r="BB712" s="1"/>
      <c r="BC712" s="1"/>
      <c r="BD712" s="1"/>
      <c r="BE712" s="1"/>
      <c r="BF712" s="1"/>
      <c r="BG712" s="1"/>
      <c r="BH712" s="1"/>
      <c r="BI712" s="1"/>
      <c r="BJ712" s="1"/>
      <c r="BK712" s="1"/>
      <c r="BL712" s="1"/>
      <c r="BM712" s="1"/>
      <c r="BN712" s="1"/>
      <c r="BO712" s="1"/>
      <c r="BP712" s="1"/>
      <c r="BQ712" s="1"/>
      <c r="BR712" s="1"/>
      <c r="BS712" s="1"/>
      <c r="BT712" s="1"/>
      <c r="BU712" s="1"/>
    </row>
    <row r="713" spans="1:73" ht="14.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220"/>
      <c r="AY713" s="1"/>
      <c r="AZ713" s="1"/>
      <c r="BA713" s="1"/>
      <c r="BB713" s="1"/>
      <c r="BC713" s="1"/>
      <c r="BD713" s="1"/>
      <c r="BE713" s="1"/>
      <c r="BF713" s="1"/>
      <c r="BG713" s="1"/>
      <c r="BH713" s="1"/>
      <c r="BI713" s="1"/>
      <c r="BJ713" s="1"/>
      <c r="BK713" s="1"/>
      <c r="BL713" s="1"/>
      <c r="BM713" s="1"/>
      <c r="BN713" s="1"/>
      <c r="BO713" s="1"/>
      <c r="BP713" s="1"/>
      <c r="BQ713" s="1"/>
      <c r="BR713" s="1"/>
      <c r="BS713" s="1"/>
      <c r="BT713" s="1"/>
      <c r="BU713" s="1"/>
    </row>
    <row r="714" spans="1:73" ht="14.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220"/>
      <c r="AY714" s="1"/>
      <c r="AZ714" s="1"/>
      <c r="BA714" s="1"/>
      <c r="BB714" s="1"/>
      <c r="BC714" s="1"/>
      <c r="BD714" s="1"/>
      <c r="BE714" s="1"/>
      <c r="BF714" s="1"/>
      <c r="BG714" s="1"/>
      <c r="BH714" s="1"/>
      <c r="BI714" s="1"/>
      <c r="BJ714" s="1"/>
      <c r="BK714" s="1"/>
      <c r="BL714" s="1"/>
      <c r="BM714" s="1"/>
      <c r="BN714" s="1"/>
      <c r="BO714" s="1"/>
      <c r="BP714" s="1"/>
      <c r="BQ714" s="1"/>
      <c r="BR714" s="1"/>
      <c r="BS714" s="1"/>
      <c r="BT714" s="1"/>
      <c r="BU714" s="1"/>
    </row>
    <row r="715" spans="1:73" ht="14.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220"/>
      <c r="AY715" s="1"/>
      <c r="AZ715" s="1"/>
      <c r="BA715" s="1"/>
      <c r="BB715" s="1"/>
      <c r="BC715" s="1"/>
      <c r="BD715" s="1"/>
      <c r="BE715" s="1"/>
      <c r="BF715" s="1"/>
      <c r="BG715" s="1"/>
      <c r="BH715" s="1"/>
      <c r="BI715" s="1"/>
      <c r="BJ715" s="1"/>
      <c r="BK715" s="1"/>
      <c r="BL715" s="1"/>
      <c r="BM715" s="1"/>
      <c r="BN715" s="1"/>
      <c r="BO715" s="1"/>
      <c r="BP715" s="1"/>
      <c r="BQ715" s="1"/>
      <c r="BR715" s="1"/>
      <c r="BS715" s="1"/>
      <c r="BT715" s="1"/>
      <c r="BU715" s="1"/>
    </row>
    <row r="716" spans="1:73" ht="14.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220"/>
      <c r="AY716" s="1"/>
      <c r="AZ716" s="1"/>
      <c r="BA716" s="1"/>
      <c r="BB716" s="1"/>
      <c r="BC716" s="1"/>
      <c r="BD716" s="1"/>
      <c r="BE716" s="1"/>
      <c r="BF716" s="1"/>
      <c r="BG716" s="1"/>
      <c r="BH716" s="1"/>
      <c r="BI716" s="1"/>
      <c r="BJ716" s="1"/>
      <c r="BK716" s="1"/>
      <c r="BL716" s="1"/>
      <c r="BM716" s="1"/>
      <c r="BN716" s="1"/>
      <c r="BO716" s="1"/>
      <c r="BP716" s="1"/>
      <c r="BQ716" s="1"/>
      <c r="BR716" s="1"/>
      <c r="BS716" s="1"/>
      <c r="BT716" s="1"/>
      <c r="BU716" s="1"/>
    </row>
    <row r="717" spans="1:73" ht="14.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220"/>
      <c r="AY717" s="1"/>
      <c r="AZ717" s="1"/>
      <c r="BA717" s="1"/>
      <c r="BB717" s="1"/>
      <c r="BC717" s="1"/>
      <c r="BD717" s="1"/>
      <c r="BE717" s="1"/>
      <c r="BF717" s="1"/>
      <c r="BG717" s="1"/>
      <c r="BH717" s="1"/>
      <c r="BI717" s="1"/>
      <c r="BJ717" s="1"/>
      <c r="BK717" s="1"/>
      <c r="BL717" s="1"/>
      <c r="BM717" s="1"/>
      <c r="BN717" s="1"/>
      <c r="BO717" s="1"/>
      <c r="BP717" s="1"/>
      <c r="BQ717" s="1"/>
      <c r="BR717" s="1"/>
      <c r="BS717" s="1"/>
      <c r="BT717" s="1"/>
      <c r="BU717" s="1"/>
    </row>
    <row r="718" spans="1:73" ht="14.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220"/>
      <c r="AY718" s="1"/>
      <c r="AZ718" s="1"/>
      <c r="BA718" s="1"/>
      <c r="BB718" s="1"/>
      <c r="BC718" s="1"/>
      <c r="BD718" s="1"/>
      <c r="BE718" s="1"/>
      <c r="BF718" s="1"/>
      <c r="BG718" s="1"/>
      <c r="BH718" s="1"/>
      <c r="BI718" s="1"/>
      <c r="BJ718" s="1"/>
      <c r="BK718" s="1"/>
      <c r="BL718" s="1"/>
      <c r="BM718" s="1"/>
      <c r="BN718" s="1"/>
      <c r="BO718" s="1"/>
      <c r="BP718" s="1"/>
      <c r="BQ718" s="1"/>
      <c r="BR718" s="1"/>
      <c r="BS718" s="1"/>
      <c r="BT718" s="1"/>
      <c r="BU718" s="1"/>
    </row>
    <row r="719" spans="1:73" ht="14.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220"/>
      <c r="AY719" s="1"/>
      <c r="AZ719" s="1"/>
      <c r="BA719" s="1"/>
      <c r="BB719" s="1"/>
      <c r="BC719" s="1"/>
      <c r="BD719" s="1"/>
      <c r="BE719" s="1"/>
      <c r="BF719" s="1"/>
      <c r="BG719" s="1"/>
      <c r="BH719" s="1"/>
      <c r="BI719" s="1"/>
      <c r="BJ719" s="1"/>
      <c r="BK719" s="1"/>
      <c r="BL719" s="1"/>
      <c r="BM719" s="1"/>
      <c r="BN719" s="1"/>
      <c r="BO719" s="1"/>
      <c r="BP719" s="1"/>
      <c r="BQ719" s="1"/>
      <c r="BR719" s="1"/>
      <c r="BS719" s="1"/>
      <c r="BT719" s="1"/>
      <c r="BU719" s="1"/>
    </row>
    <row r="720" spans="1:73" ht="14.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220"/>
      <c r="AY720" s="1"/>
      <c r="AZ720" s="1"/>
      <c r="BA720" s="1"/>
      <c r="BB720" s="1"/>
      <c r="BC720" s="1"/>
      <c r="BD720" s="1"/>
      <c r="BE720" s="1"/>
      <c r="BF720" s="1"/>
      <c r="BG720" s="1"/>
      <c r="BH720" s="1"/>
      <c r="BI720" s="1"/>
      <c r="BJ720" s="1"/>
      <c r="BK720" s="1"/>
      <c r="BL720" s="1"/>
      <c r="BM720" s="1"/>
      <c r="BN720" s="1"/>
      <c r="BO720" s="1"/>
      <c r="BP720" s="1"/>
      <c r="BQ720" s="1"/>
      <c r="BR720" s="1"/>
      <c r="BS720" s="1"/>
      <c r="BT720" s="1"/>
      <c r="BU720" s="1"/>
    </row>
    <row r="721" spans="1:73" ht="14.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220"/>
      <c r="AY721" s="1"/>
      <c r="AZ721" s="1"/>
      <c r="BA721" s="1"/>
      <c r="BB721" s="1"/>
      <c r="BC721" s="1"/>
      <c r="BD721" s="1"/>
      <c r="BE721" s="1"/>
      <c r="BF721" s="1"/>
      <c r="BG721" s="1"/>
      <c r="BH721" s="1"/>
      <c r="BI721" s="1"/>
      <c r="BJ721" s="1"/>
      <c r="BK721" s="1"/>
      <c r="BL721" s="1"/>
      <c r="BM721" s="1"/>
      <c r="BN721" s="1"/>
      <c r="BO721" s="1"/>
      <c r="BP721" s="1"/>
      <c r="BQ721" s="1"/>
      <c r="BR721" s="1"/>
      <c r="BS721" s="1"/>
      <c r="BT721" s="1"/>
      <c r="BU721" s="1"/>
    </row>
    <row r="722" spans="1:73" ht="14.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220"/>
      <c r="AY722" s="1"/>
      <c r="AZ722" s="1"/>
      <c r="BA722" s="1"/>
      <c r="BB722" s="1"/>
      <c r="BC722" s="1"/>
      <c r="BD722" s="1"/>
      <c r="BE722" s="1"/>
      <c r="BF722" s="1"/>
      <c r="BG722" s="1"/>
      <c r="BH722" s="1"/>
      <c r="BI722" s="1"/>
      <c r="BJ722" s="1"/>
      <c r="BK722" s="1"/>
      <c r="BL722" s="1"/>
      <c r="BM722" s="1"/>
      <c r="BN722" s="1"/>
      <c r="BO722" s="1"/>
      <c r="BP722" s="1"/>
      <c r="BQ722" s="1"/>
      <c r="BR722" s="1"/>
      <c r="BS722" s="1"/>
      <c r="BT722" s="1"/>
      <c r="BU722" s="1"/>
    </row>
    <row r="723" spans="1:73" ht="14.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220"/>
      <c r="AY723" s="1"/>
      <c r="AZ723" s="1"/>
      <c r="BA723" s="1"/>
      <c r="BB723" s="1"/>
      <c r="BC723" s="1"/>
      <c r="BD723" s="1"/>
      <c r="BE723" s="1"/>
      <c r="BF723" s="1"/>
      <c r="BG723" s="1"/>
      <c r="BH723" s="1"/>
      <c r="BI723" s="1"/>
      <c r="BJ723" s="1"/>
      <c r="BK723" s="1"/>
      <c r="BL723" s="1"/>
      <c r="BM723" s="1"/>
      <c r="BN723" s="1"/>
      <c r="BO723" s="1"/>
      <c r="BP723" s="1"/>
      <c r="BQ723" s="1"/>
      <c r="BR723" s="1"/>
      <c r="BS723" s="1"/>
      <c r="BT723" s="1"/>
      <c r="BU723" s="1"/>
    </row>
    <row r="724" spans="1:73" ht="14.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220"/>
      <c r="AY724" s="1"/>
      <c r="AZ724" s="1"/>
      <c r="BA724" s="1"/>
      <c r="BB724" s="1"/>
      <c r="BC724" s="1"/>
      <c r="BD724" s="1"/>
      <c r="BE724" s="1"/>
      <c r="BF724" s="1"/>
      <c r="BG724" s="1"/>
      <c r="BH724" s="1"/>
      <c r="BI724" s="1"/>
      <c r="BJ724" s="1"/>
      <c r="BK724" s="1"/>
      <c r="BL724" s="1"/>
      <c r="BM724" s="1"/>
      <c r="BN724" s="1"/>
      <c r="BO724" s="1"/>
      <c r="BP724" s="1"/>
      <c r="BQ724" s="1"/>
      <c r="BR724" s="1"/>
      <c r="BS724" s="1"/>
      <c r="BT724" s="1"/>
      <c r="BU724" s="1"/>
    </row>
    <row r="725" spans="1:73" ht="14.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220"/>
      <c r="AY725" s="1"/>
      <c r="AZ725" s="1"/>
      <c r="BA725" s="1"/>
      <c r="BB725" s="1"/>
      <c r="BC725" s="1"/>
      <c r="BD725" s="1"/>
      <c r="BE725" s="1"/>
      <c r="BF725" s="1"/>
      <c r="BG725" s="1"/>
      <c r="BH725" s="1"/>
      <c r="BI725" s="1"/>
      <c r="BJ725" s="1"/>
      <c r="BK725" s="1"/>
      <c r="BL725" s="1"/>
      <c r="BM725" s="1"/>
      <c r="BN725" s="1"/>
      <c r="BO725" s="1"/>
      <c r="BP725" s="1"/>
      <c r="BQ725" s="1"/>
      <c r="BR725" s="1"/>
      <c r="BS725" s="1"/>
      <c r="BT725" s="1"/>
      <c r="BU725" s="1"/>
    </row>
    <row r="726" spans="1:73" ht="14.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220"/>
      <c r="AY726" s="1"/>
      <c r="AZ726" s="1"/>
      <c r="BA726" s="1"/>
      <c r="BB726" s="1"/>
      <c r="BC726" s="1"/>
      <c r="BD726" s="1"/>
      <c r="BE726" s="1"/>
      <c r="BF726" s="1"/>
      <c r="BG726" s="1"/>
      <c r="BH726" s="1"/>
      <c r="BI726" s="1"/>
      <c r="BJ726" s="1"/>
      <c r="BK726" s="1"/>
      <c r="BL726" s="1"/>
      <c r="BM726" s="1"/>
      <c r="BN726" s="1"/>
      <c r="BO726" s="1"/>
      <c r="BP726" s="1"/>
      <c r="BQ726" s="1"/>
      <c r="BR726" s="1"/>
      <c r="BS726" s="1"/>
      <c r="BT726" s="1"/>
      <c r="BU726" s="1"/>
    </row>
    <row r="727" spans="1:73" ht="14.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220"/>
      <c r="AY727" s="1"/>
      <c r="AZ727" s="1"/>
      <c r="BA727" s="1"/>
      <c r="BB727" s="1"/>
      <c r="BC727" s="1"/>
      <c r="BD727" s="1"/>
      <c r="BE727" s="1"/>
      <c r="BF727" s="1"/>
      <c r="BG727" s="1"/>
      <c r="BH727" s="1"/>
      <c r="BI727" s="1"/>
      <c r="BJ727" s="1"/>
      <c r="BK727" s="1"/>
      <c r="BL727" s="1"/>
      <c r="BM727" s="1"/>
      <c r="BN727" s="1"/>
      <c r="BO727" s="1"/>
      <c r="BP727" s="1"/>
      <c r="BQ727" s="1"/>
      <c r="BR727" s="1"/>
      <c r="BS727" s="1"/>
      <c r="BT727" s="1"/>
      <c r="BU727" s="1"/>
    </row>
    <row r="728" spans="1:73" ht="14.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220"/>
      <c r="AY728" s="1"/>
      <c r="AZ728" s="1"/>
      <c r="BA728" s="1"/>
      <c r="BB728" s="1"/>
      <c r="BC728" s="1"/>
      <c r="BD728" s="1"/>
      <c r="BE728" s="1"/>
      <c r="BF728" s="1"/>
      <c r="BG728" s="1"/>
      <c r="BH728" s="1"/>
      <c r="BI728" s="1"/>
      <c r="BJ728" s="1"/>
      <c r="BK728" s="1"/>
      <c r="BL728" s="1"/>
      <c r="BM728" s="1"/>
      <c r="BN728" s="1"/>
      <c r="BO728" s="1"/>
      <c r="BP728" s="1"/>
      <c r="BQ728" s="1"/>
      <c r="BR728" s="1"/>
      <c r="BS728" s="1"/>
      <c r="BT728" s="1"/>
      <c r="BU728" s="1"/>
    </row>
    <row r="729" spans="1:73" ht="14.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220"/>
      <c r="AY729" s="1"/>
      <c r="AZ729" s="1"/>
      <c r="BA729" s="1"/>
      <c r="BB729" s="1"/>
      <c r="BC729" s="1"/>
      <c r="BD729" s="1"/>
      <c r="BE729" s="1"/>
      <c r="BF729" s="1"/>
      <c r="BG729" s="1"/>
      <c r="BH729" s="1"/>
      <c r="BI729" s="1"/>
      <c r="BJ729" s="1"/>
      <c r="BK729" s="1"/>
      <c r="BL729" s="1"/>
      <c r="BM729" s="1"/>
      <c r="BN729" s="1"/>
      <c r="BO729" s="1"/>
      <c r="BP729" s="1"/>
      <c r="BQ729" s="1"/>
      <c r="BR729" s="1"/>
      <c r="BS729" s="1"/>
      <c r="BT729" s="1"/>
      <c r="BU729" s="1"/>
    </row>
    <row r="730" spans="1:73" ht="14.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220"/>
      <c r="AY730" s="1"/>
      <c r="AZ730" s="1"/>
      <c r="BA730" s="1"/>
      <c r="BB730" s="1"/>
      <c r="BC730" s="1"/>
      <c r="BD730" s="1"/>
      <c r="BE730" s="1"/>
      <c r="BF730" s="1"/>
      <c r="BG730" s="1"/>
      <c r="BH730" s="1"/>
      <c r="BI730" s="1"/>
      <c r="BJ730" s="1"/>
      <c r="BK730" s="1"/>
      <c r="BL730" s="1"/>
      <c r="BM730" s="1"/>
      <c r="BN730" s="1"/>
      <c r="BO730" s="1"/>
      <c r="BP730" s="1"/>
      <c r="BQ730" s="1"/>
      <c r="BR730" s="1"/>
      <c r="BS730" s="1"/>
      <c r="BT730" s="1"/>
      <c r="BU730" s="1"/>
    </row>
    <row r="731" spans="1:73" ht="14.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220"/>
      <c r="AY731" s="1"/>
      <c r="AZ731" s="1"/>
      <c r="BA731" s="1"/>
      <c r="BB731" s="1"/>
      <c r="BC731" s="1"/>
      <c r="BD731" s="1"/>
      <c r="BE731" s="1"/>
      <c r="BF731" s="1"/>
      <c r="BG731" s="1"/>
      <c r="BH731" s="1"/>
      <c r="BI731" s="1"/>
      <c r="BJ731" s="1"/>
      <c r="BK731" s="1"/>
      <c r="BL731" s="1"/>
      <c r="BM731" s="1"/>
      <c r="BN731" s="1"/>
      <c r="BO731" s="1"/>
      <c r="BP731" s="1"/>
      <c r="BQ731" s="1"/>
      <c r="BR731" s="1"/>
      <c r="BS731" s="1"/>
      <c r="BT731" s="1"/>
      <c r="BU731" s="1"/>
    </row>
    <row r="732" spans="1:73" ht="14.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220"/>
      <c r="AY732" s="1"/>
      <c r="AZ732" s="1"/>
      <c r="BA732" s="1"/>
      <c r="BB732" s="1"/>
      <c r="BC732" s="1"/>
      <c r="BD732" s="1"/>
      <c r="BE732" s="1"/>
      <c r="BF732" s="1"/>
      <c r="BG732" s="1"/>
      <c r="BH732" s="1"/>
      <c r="BI732" s="1"/>
      <c r="BJ732" s="1"/>
      <c r="BK732" s="1"/>
      <c r="BL732" s="1"/>
      <c r="BM732" s="1"/>
      <c r="BN732" s="1"/>
      <c r="BO732" s="1"/>
      <c r="BP732" s="1"/>
      <c r="BQ732" s="1"/>
      <c r="BR732" s="1"/>
      <c r="BS732" s="1"/>
      <c r="BT732" s="1"/>
      <c r="BU732" s="1"/>
    </row>
    <row r="733" spans="1:73" ht="14.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220"/>
      <c r="AY733" s="1"/>
      <c r="AZ733" s="1"/>
      <c r="BA733" s="1"/>
      <c r="BB733" s="1"/>
      <c r="BC733" s="1"/>
      <c r="BD733" s="1"/>
      <c r="BE733" s="1"/>
      <c r="BF733" s="1"/>
      <c r="BG733" s="1"/>
      <c r="BH733" s="1"/>
      <c r="BI733" s="1"/>
      <c r="BJ733" s="1"/>
      <c r="BK733" s="1"/>
      <c r="BL733" s="1"/>
      <c r="BM733" s="1"/>
      <c r="BN733" s="1"/>
      <c r="BO733" s="1"/>
      <c r="BP733" s="1"/>
      <c r="BQ733" s="1"/>
      <c r="BR733" s="1"/>
      <c r="BS733" s="1"/>
      <c r="BT733" s="1"/>
      <c r="BU733" s="1"/>
    </row>
    <row r="734" spans="1:73" ht="14.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220"/>
      <c r="AY734" s="1"/>
      <c r="AZ734" s="1"/>
      <c r="BA734" s="1"/>
      <c r="BB734" s="1"/>
      <c r="BC734" s="1"/>
      <c r="BD734" s="1"/>
      <c r="BE734" s="1"/>
      <c r="BF734" s="1"/>
      <c r="BG734" s="1"/>
      <c r="BH734" s="1"/>
      <c r="BI734" s="1"/>
      <c r="BJ734" s="1"/>
      <c r="BK734" s="1"/>
      <c r="BL734" s="1"/>
      <c r="BM734" s="1"/>
      <c r="BN734" s="1"/>
      <c r="BO734" s="1"/>
      <c r="BP734" s="1"/>
      <c r="BQ734" s="1"/>
      <c r="BR734" s="1"/>
      <c r="BS734" s="1"/>
      <c r="BT734" s="1"/>
      <c r="BU734" s="1"/>
    </row>
    <row r="735" spans="1:73" ht="14.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220"/>
      <c r="AY735" s="1"/>
      <c r="AZ735" s="1"/>
      <c r="BA735" s="1"/>
      <c r="BB735" s="1"/>
      <c r="BC735" s="1"/>
      <c r="BD735" s="1"/>
      <c r="BE735" s="1"/>
      <c r="BF735" s="1"/>
      <c r="BG735" s="1"/>
      <c r="BH735" s="1"/>
      <c r="BI735" s="1"/>
      <c r="BJ735" s="1"/>
      <c r="BK735" s="1"/>
      <c r="BL735" s="1"/>
      <c r="BM735" s="1"/>
      <c r="BN735" s="1"/>
      <c r="BO735" s="1"/>
      <c r="BP735" s="1"/>
      <c r="BQ735" s="1"/>
      <c r="BR735" s="1"/>
      <c r="BS735" s="1"/>
      <c r="BT735" s="1"/>
      <c r="BU735" s="1"/>
    </row>
    <row r="736" spans="1:73" ht="14.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220"/>
      <c r="AY736" s="1"/>
      <c r="AZ736" s="1"/>
      <c r="BA736" s="1"/>
      <c r="BB736" s="1"/>
      <c r="BC736" s="1"/>
      <c r="BD736" s="1"/>
      <c r="BE736" s="1"/>
      <c r="BF736" s="1"/>
      <c r="BG736" s="1"/>
      <c r="BH736" s="1"/>
      <c r="BI736" s="1"/>
      <c r="BJ736" s="1"/>
      <c r="BK736" s="1"/>
      <c r="BL736" s="1"/>
      <c r="BM736" s="1"/>
      <c r="BN736" s="1"/>
      <c r="BO736" s="1"/>
      <c r="BP736" s="1"/>
      <c r="BQ736" s="1"/>
      <c r="BR736" s="1"/>
      <c r="BS736" s="1"/>
      <c r="BT736" s="1"/>
      <c r="BU736" s="1"/>
    </row>
    <row r="737" spans="1:73" ht="14.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220"/>
      <c r="AY737" s="1"/>
      <c r="AZ737" s="1"/>
      <c r="BA737" s="1"/>
      <c r="BB737" s="1"/>
      <c r="BC737" s="1"/>
      <c r="BD737" s="1"/>
      <c r="BE737" s="1"/>
      <c r="BF737" s="1"/>
      <c r="BG737" s="1"/>
      <c r="BH737" s="1"/>
      <c r="BI737" s="1"/>
      <c r="BJ737" s="1"/>
      <c r="BK737" s="1"/>
      <c r="BL737" s="1"/>
      <c r="BM737" s="1"/>
      <c r="BN737" s="1"/>
      <c r="BO737" s="1"/>
      <c r="BP737" s="1"/>
      <c r="BQ737" s="1"/>
      <c r="BR737" s="1"/>
      <c r="BS737" s="1"/>
      <c r="BT737" s="1"/>
      <c r="BU737" s="1"/>
    </row>
    <row r="738" spans="1:73" ht="14.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220"/>
      <c r="AY738" s="1"/>
      <c r="AZ738" s="1"/>
      <c r="BA738" s="1"/>
      <c r="BB738" s="1"/>
      <c r="BC738" s="1"/>
      <c r="BD738" s="1"/>
      <c r="BE738" s="1"/>
      <c r="BF738" s="1"/>
      <c r="BG738" s="1"/>
      <c r="BH738" s="1"/>
      <c r="BI738" s="1"/>
      <c r="BJ738" s="1"/>
      <c r="BK738" s="1"/>
      <c r="BL738" s="1"/>
      <c r="BM738" s="1"/>
      <c r="BN738" s="1"/>
      <c r="BO738" s="1"/>
      <c r="BP738" s="1"/>
      <c r="BQ738" s="1"/>
      <c r="BR738" s="1"/>
      <c r="BS738" s="1"/>
      <c r="BT738" s="1"/>
      <c r="BU738" s="1"/>
    </row>
    <row r="739" spans="1:73" ht="14.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220"/>
      <c r="AY739" s="1"/>
      <c r="AZ739" s="1"/>
      <c r="BA739" s="1"/>
      <c r="BB739" s="1"/>
      <c r="BC739" s="1"/>
      <c r="BD739" s="1"/>
      <c r="BE739" s="1"/>
      <c r="BF739" s="1"/>
      <c r="BG739" s="1"/>
      <c r="BH739" s="1"/>
      <c r="BI739" s="1"/>
      <c r="BJ739" s="1"/>
      <c r="BK739" s="1"/>
      <c r="BL739" s="1"/>
      <c r="BM739" s="1"/>
      <c r="BN739" s="1"/>
      <c r="BO739" s="1"/>
      <c r="BP739" s="1"/>
      <c r="BQ739" s="1"/>
      <c r="BR739" s="1"/>
      <c r="BS739" s="1"/>
      <c r="BT739" s="1"/>
      <c r="BU739" s="1"/>
    </row>
    <row r="740" spans="1:73" ht="14.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220"/>
      <c r="AY740" s="1"/>
      <c r="AZ740" s="1"/>
      <c r="BA740" s="1"/>
      <c r="BB740" s="1"/>
      <c r="BC740" s="1"/>
      <c r="BD740" s="1"/>
      <c r="BE740" s="1"/>
      <c r="BF740" s="1"/>
      <c r="BG740" s="1"/>
      <c r="BH740" s="1"/>
      <c r="BI740" s="1"/>
      <c r="BJ740" s="1"/>
      <c r="BK740" s="1"/>
      <c r="BL740" s="1"/>
      <c r="BM740" s="1"/>
      <c r="BN740" s="1"/>
      <c r="BO740" s="1"/>
      <c r="BP740" s="1"/>
      <c r="BQ740" s="1"/>
      <c r="BR740" s="1"/>
      <c r="BS740" s="1"/>
      <c r="BT740" s="1"/>
      <c r="BU740" s="1"/>
    </row>
    <row r="741" spans="1:73" ht="14.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220"/>
      <c r="AY741" s="1"/>
      <c r="AZ741" s="1"/>
      <c r="BA741" s="1"/>
      <c r="BB741" s="1"/>
      <c r="BC741" s="1"/>
      <c r="BD741" s="1"/>
      <c r="BE741" s="1"/>
      <c r="BF741" s="1"/>
      <c r="BG741" s="1"/>
      <c r="BH741" s="1"/>
      <c r="BI741" s="1"/>
      <c r="BJ741" s="1"/>
      <c r="BK741" s="1"/>
      <c r="BL741" s="1"/>
      <c r="BM741" s="1"/>
      <c r="BN741" s="1"/>
      <c r="BO741" s="1"/>
      <c r="BP741" s="1"/>
      <c r="BQ741" s="1"/>
      <c r="BR741" s="1"/>
      <c r="BS741" s="1"/>
      <c r="BT741" s="1"/>
      <c r="BU741" s="1"/>
    </row>
    <row r="742" spans="1:73" ht="14.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220"/>
      <c r="AY742" s="1"/>
      <c r="AZ742" s="1"/>
      <c r="BA742" s="1"/>
      <c r="BB742" s="1"/>
      <c r="BC742" s="1"/>
      <c r="BD742" s="1"/>
      <c r="BE742" s="1"/>
      <c r="BF742" s="1"/>
      <c r="BG742" s="1"/>
      <c r="BH742" s="1"/>
      <c r="BI742" s="1"/>
      <c r="BJ742" s="1"/>
      <c r="BK742" s="1"/>
      <c r="BL742" s="1"/>
      <c r="BM742" s="1"/>
      <c r="BN742" s="1"/>
      <c r="BO742" s="1"/>
      <c r="BP742" s="1"/>
      <c r="BQ742" s="1"/>
      <c r="BR742" s="1"/>
      <c r="BS742" s="1"/>
      <c r="BT742" s="1"/>
      <c r="BU742" s="1"/>
    </row>
    <row r="743" spans="1:73" ht="14.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220"/>
      <c r="AY743" s="1"/>
      <c r="AZ743" s="1"/>
      <c r="BA743" s="1"/>
      <c r="BB743" s="1"/>
      <c r="BC743" s="1"/>
      <c r="BD743" s="1"/>
      <c r="BE743" s="1"/>
      <c r="BF743" s="1"/>
      <c r="BG743" s="1"/>
      <c r="BH743" s="1"/>
      <c r="BI743" s="1"/>
      <c r="BJ743" s="1"/>
      <c r="BK743" s="1"/>
      <c r="BL743" s="1"/>
      <c r="BM743" s="1"/>
      <c r="BN743" s="1"/>
      <c r="BO743" s="1"/>
      <c r="BP743" s="1"/>
      <c r="BQ743" s="1"/>
      <c r="BR743" s="1"/>
      <c r="BS743" s="1"/>
      <c r="BT743" s="1"/>
      <c r="BU743" s="1"/>
    </row>
    <row r="744" spans="1:73" ht="14.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220"/>
      <c r="AY744" s="1"/>
      <c r="AZ744" s="1"/>
      <c r="BA744" s="1"/>
      <c r="BB744" s="1"/>
      <c r="BC744" s="1"/>
      <c r="BD744" s="1"/>
      <c r="BE744" s="1"/>
      <c r="BF744" s="1"/>
      <c r="BG744" s="1"/>
      <c r="BH744" s="1"/>
      <c r="BI744" s="1"/>
      <c r="BJ744" s="1"/>
      <c r="BK744" s="1"/>
      <c r="BL744" s="1"/>
      <c r="BM744" s="1"/>
      <c r="BN744" s="1"/>
      <c r="BO744" s="1"/>
      <c r="BP744" s="1"/>
      <c r="BQ744" s="1"/>
      <c r="BR744" s="1"/>
      <c r="BS744" s="1"/>
      <c r="BT744" s="1"/>
      <c r="BU744" s="1"/>
    </row>
    <row r="745" spans="1:73" ht="14.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220"/>
      <c r="AY745" s="1"/>
      <c r="AZ745" s="1"/>
      <c r="BA745" s="1"/>
      <c r="BB745" s="1"/>
      <c r="BC745" s="1"/>
      <c r="BD745" s="1"/>
      <c r="BE745" s="1"/>
      <c r="BF745" s="1"/>
      <c r="BG745" s="1"/>
      <c r="BH745" s="1"/>
      <c r="BI745" s="1"/>
      <c r="BJ745" s="1"/>
      <c r="BK745" s="1"/>
      <c r="BL745" s="1"/>
      <c r="BM745" s="1"/>
      <c r="BN745" s="1"/>
      <c r="BO745" s="1"/>
      <c r="BP745" s="1"/>
      <c r="BQ745" s="1"/>
      <c r="BR745" s="1"/>
      <c r="BS745" s="1"/>
      <c r="BT745" s="1"/>
      <c r="BU745" s="1"/>
    </row>
    <row r="746" spans="1:73" ht="14.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220"/>
      <c r="AY746" s="1"/>
      <c r="AZ746" s="1"/>
      <c r="BA746" s="1"/>
      <c r="BB746" s="1"/>
      <c r="BC746" s="1"/>
      <c r="BD746" s="1"/>
      <c r="BE746" s="1"/>
      <c r="BF746" s="1"/>
      <c r="BG746" s="1"/>
      <c r="BH746" s="1"/>
      <c r="BI746" s="1"/>
      <c r="BJ746" s="1"/>
      <c r="BK746" s="1"/>
      <c r="BL746" s="1"/>
      <c r="BM746" s="1"/>
      <c r="BN746" s="1"/>
      <c r="BO746" s="1"/>
      <c r="BP746" s="1"/>
      <c r="BQ746" s="1"/>
      <c r="BR746" s="1"/>
      <c r="BS746" s="1"/>
      <c r="BT746" s="1"/>
      <c r="BU746" s="1"/>
    </row>
    <row r="747" spans="1:73" ht="14.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220"/>
      <c r="AY747" s="1"/>
      <c r="AZ747" s="1"/>
      <c r="BA747" s="1"/>
      <c r="BB747" s="1"/>
      <c r="BC747" s="1"/>
      <c r="BD747" s="1"/>
      <c r="BE747" s="1"/>
      <c r="BF747" s="1"/>
      <c r="BG747" s="1"/>
      <c r="BH747" s="1"/>
      <c r="BI747" s="1"/>
      <c r="BJ747" s="1"/>
      <c r="BK747" s="1"/>
      <c r="BL747" s="1"/>
      <c r="BM747" s="1"/>
      <c r="BN747" s="1"/>
      <c r="BO747" s="1"/>
      <c r="BP747" s="1"/>
      <c r="BQ747" s="1"/>
      <c r="BR747" s="1"/>
      <c r="BS747" s="1"/>
      <c r="BT747" s="1"/>
      <c r="BU747" s="1"/>
    </row>
    <row r="748" spans="1:73" ht="14.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220"/>
      <c r="AY748" s="1"/>
      <c r="AZ748" s="1"/>
      <c r="BA748" s="1"/>
      <c r="BB748" s="1"/>
      <c r="BC748" s="1"/>
      <c r="BD748" s="1"/>
      <c r="BE748" s="1"/>
      <c r="BF748" s="1"/>
      <c r="BG748" s="1"/>
      <c r="BH748" s="1"/>
      <c r="BI748" s="1"/>
      <c r="BJ748" s="1"/>
      <c r="BK748" s="1"/>
      <c r="BL748" s="1"/>
      <c r="BM748" s="1"/>
      <c r="BN748" s="1"/>
      <c r="BO748" s="1"/>
      <c r="BP748" s="1"/>
      <c r="BQ748" s="1"/>
      <c r="BR748" s="1"/>
      <c r="BS748" s="1"/>
      <c r="BT748" s="1"/>
      <c r="BU748" s="1"/>
    </row>
    <row r="749" spans="1:73" ht="14.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220"/>
      <c r="AY749" s="1"/>
      <c r="AZ749" s="1"/>
      <c r="BA749" s="1"/>
      <c r="BB749" s="1"/>
      <c r="BC749" s="1"/>
      <c r="BD749" s="1"/>
      <c r="BE749" s="1"/>
      <c r="BF749" s="1"/>
      <c r="BG749" s="1"/>
      <c r="BH749" s="1"/>
      <c r="BI749" s="1"/>
      <c r="BJ749" s="1"/>
      <c r="BK749" s="1"/>
      <c r="BL749" s="1"/>
      <c r="BM749" s="1"/>
      <c r="BN749" s="1"/>
      <c r="BO749" s="1"/>
      <c r="BP749" s="1"/>
      <c r="BQ749" s="1"/>
      <c r="BR749" s="1"/>
      <c r="BS749" s="1"/>
      <c r="BT749" s="1"/>
      <c r="BU749" s="1"/>
    </row>
    <row r="750" spans="1:73" ht="14.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220"/>
      <c r="AY750" s="1"/>
      <c r="AZ750" s="1"/>
      <c r="BA750" s="1"/>
      <c r="BB750" s="1"/>
      <c r="BC750" s="1"/>
      <c r="BD750" s="1"/>
      <c r="BE750" s="1"/>
      <c r="BF750" s="1"/>
      <c r="BG750" s="1"/>
      <c r="BH750" s="1"/>
      <c r="BI750" s="1"/>
      <c r="BJ750" s="1"/>
      <c r="BK750" s="1"/>
      <c r="BL750" s="1"/>
      <c r="BM750" s="1"/>
      <c r="BN750" s="1"/>
      <c r="BO750" s="1"/>
      <c r="BP750" s="1"/>
      <c r="BQ750" s="1"/>
      <c r="BR750" s="1"/>
      <c r="BS750" s="1"/>
      <c r="BT750" s="1"/>
      <c r="BU750" s="1"/>
    </row>
    <row r="751" spans="1:73" ht="14.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220"/>
      <c r="AY751" s="1"/>
      <c r="AZ751" s="1"/>
      <c r="BA751" s="1"/>
      <c r="BB751" s="1"/>
      <c r="BC751" s="1"/>
      <c r="BD751" s="1"/>
      <c r="BE751" s="1"/>
      <c r="BF751" s="1"/>
      <c r="BG751" s="1"/>
      <c r="BH751" s="1"/>
      <c r="BI751" s="1"/>
      <c r="BJ751" s="1"/>
      <c r="BK751" s="1"/>
      <c r="BL751" s="1"/>
      <c r="BM751" s="1"/>
      <c r="BN751" s="1"/>
      <c r="BO751" s="1"/>
      <c r="BP751" s="1"/>
      <c r="BQ751" s="1"/>
      <c r="BR751" s="1"/>
      <c r="BS751" s="1"/>
      <c r="BT751" s="1"/>
      <c r="BU751" s="1"/>
    </row>
    <row r="752" spans="1:73" ht="14.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220"/>
      <c r="AY752" s="1"/>
      <c r="AZ752" s="1"/>
      <c r="BA752" s="1"/>
      <c r="BB752" s="1"/>
      <c r="BC752" s="1"/>
      <c r="BD752" s="1"/>
      <c r="BE752" s="1"/>
      <c r="BF752" s="1"/>
      <c r="BG752" s="1"/>
      <c r="BH752" s="1"/>
      <c r="BI752" s="1"/>
      <c r="BJ752" s="1"/>
      <c r="BK752" s="1"/>
      <c r="BL752" s="1"/>
      <c r="BM752" s="1"/>
      <c r="BN752" s="1"/>
      <c r="BO752" s="1"/>
      <c r="BP752" s="1"/>
      <c r="BQ752" s="1"/>
      <c r="BR752" s="1"/>
      <c r="BS752" s="1"/>
      <c r="BT752" s="1"/>
      <c r="BU752" s="1"/>
    </row>
    <row r="753" spans="1:73" ht="14.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220"/>
      <c r="AY753" s="1"/>
      <c r="AZ753" s="1"/>
      <c r="BA753" s="1"/>
      <c r="BB753" s="1"/>
      <c r="BC753" s="1"/>
      <c r="BD753" s="1"/>
      <c r="BE753" s="1"/>
      <c r="BF753" s="1"/>
      <c r="BG753" s="1"/>
      <c r="BH753" s="1"/>
      <c r="BI753" s="1"/>
      <c r="BJ753" s="1"/>
      <c r="BK753" s="1"/>
      <c r="BL753" s="1"/>
      <c r="BM753" s="1"/>
      <c r="BN753" s="1"/>
      <c r="BO753" s="1"/>
      <c r="BP753" s="1"/>
      <c r="BQ753" s="1"/>
      <c r="BR753" s="1"/>
      <c r="BS753" s="1"/>
      <c r="BT753" s="1"/>
      <c r="BU753" s="1"/>
    </row>
    <row r="754" spans="1:73" ht="14.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220"/>
      <c r="AY754" s="1"/>
      <c r="AZ754" s="1"/>
      <c r="BA754" s="1"/>
      <c r="BB754" s="1"/>
      <c r="BC754" s="1"/>
      <c r="BD754" s="1"/>
      <c r="BE754" s="1"/>
      <c r="BF754" s="1"/>
      <c r="BG754" s="1"/>
      <c r="BH754" s="1"/>
      <c r="BI754" s="1"/>
      <c r="BJ754" s="1"/>
      <c r="BK754" s="1"/>
      <c r="BL754" s="1"/>
      <c r="BM754" s="1"/>
      <c r="BN754" s="1"/>
      <c r="BO754" s="1"/>
      <c r="BP754" s="1"/>
      <c r="BQ754" s="1"/>
      <c r="BR754" s="1"/>
      <c r="BS754" s="1"/>
      <c r="BT754" s="1"/>
      <c r="BU754" s="1"/>
    </row>
    <row r="755" spans="1:73" ht="14.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220"/>
      <c r="AY755" s="1"/>
      <c r="AZ755" s="1"/>
      <c r="BA755" s="1"/>
      <c r="BB755" s="1"/>
      <c r="BC755" s="1"/>
      <c r="BD755" s="1"/>
      <c r="BE755" s="1"/>
      <c r="BF755" s="1"/>
      <c r="BG755" s="1"/>
      <c r="BH755" s="1"/>
      <c r="BI755" s="1"/>
      <c r="BJ755" s="1"/>
      <c r="BK755" s="1"/>
      <c r="BL755" s="1"/>
      <c r="BM755" s="1"/>
      <c r="BN755" s="1"/>
      <c r="BO755" s="1"/>
      <c r="BP755" s="1"/>
      <c r="BQ755" s="1"/>
      <c r="BR755" s="1"/>
      <c r="BS755" s="1"/>
      <c r="BT755" s="1"/>
      <c r="BU755" s="1"/>
    </row>
    <row r="756" spans="1:73" ht="14.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220"/>
      <c r="AY756" s="1"/>
      <c r="AZ756" s="1"/>
      <c r="BA756" s="1"/>
      <c r="BB756" s="1"/>
      <c r="BC756" s="1"/>
      <c r="BD756" s="1"/>
      <c r="BE756" s="1"/>
      <c r="BF756" s="1"/>
      <c r="BG756" s="1"/>
      <c r="BH756" s="1"/>
      <c r="BI756" s="1"/>
      <c r="BJ756" s="1"/>
      <c r="BK756" s="1"/>
      <c r="BL756" s="1"/>
      <c r="BM756" s="1"/>
      <c r="BN756" s="1"/>
      <c r="BO756" s="1"/>
      <c r="BP756" s="1"/>
      <c r="BQ756" s="1"/>
      <c r="BR756" s="1"/>
      <c r="BS756" s="1"/>
      <c r="BT756" s="1"/>
      <c r="BU756" s="1"/>
    </row>
    <row r="757" spans="1:73" ht="14.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220"/>
      <c r="AY757" s="1"/>
      <c r="AZ757" s="1"/>
      <c r="BA757" s="1"/>
      <c r="BB757" s="1"/>
      <c r="BC757" s="1"/>
      <c r="BD757" s="1"/>
      <c r="BE757" s="1"/>
      <c r="BF757" s="1"/>
      <c r="BG757" s="1"/>
      <c r="BH757" s="1"/>
      <c r="BI757" s="1"/>
      <c r="BJ757" s="1"/>
      <c r="BK757" s="1"/>
      <c r="BL757" s="1"/>
      <c r="BM757" s="1"/>
      <c r="BN757" s="1"/>
      <c r="BO757" s="1"/>
      <c r="BP757" s="1"/>
      <c r="BQ757" s="1"/>
      <c r="BR757" s="1"/>
      <c r="BS757" s="1"/>
      <c r="BT757" s="1"/>
      <c r="BU757" s="1"/>
    </row>
    <row r="758" spans="1:73" ht="14.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220"/>
      <c r="AY758" s="1"/>
      <c r="AZ758" s="1"/>
      <c r="BA758" s="1"/>
      <c r="BB758" s="1"/>
      <c r="BC758" s="1"/>
      <c r="BD758" s="1"/>
      <c r="BE758" s="1"/>
      <c r="BF758" s="1"/>
      <c r="BG758" s="1"/>
      <c r="BH758" s="1"/>
      <c r="BI758" s="1"/>
      <c r="BJ758" s="1"/>
      <c r="BK758" s="1"/>
      <c r="BL758" s="1"/>
      <c r="BM758" s="1"/>
      <c r="BN758" s="1"/>
      <c r="BO758" s="1"/>
      <c r="BP758" s="1"/>
      <c r="BQ758" s="1"/>
      <c r="BR758" s="1"/>
      <c r="BS758" s="1"/>
      <c r="BT758" s="1"/>
      <c r="BU758" s="1"/>
    </row>
    <row r="759" spans="1:73" ht="14.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220"/>
      <c r="AY759" s="1"/>
      <c r="AZ759" s="1"/>
      <c r="BA759" s="1"/>
      <c r="BB759" s="1"/>
      <c r="BC759" s="1"/>
      <c r="BD759" s="1"/>
      <c r="BE759" s="1"/>
      <c r="BF759" s="1"/>
      <c r="BG759" s="1"/>
      <c r="BH759" s="1"/>
      <c r="BI759" s="1"/>
      <c r="BJ759" s="1"/>
      <c r="BK759" s="1"/>
      <c r="BL759" s="1"/>
      <c r="BM759" s="1"/>
      <c r="BN759" s="1"/>
      <c r="BO759" s="1"/>
      <c r="BP759" s="1"/>
      <c r="BQ759" s="1"/>
      <c r="BR759" s="1"/>
      <c r="BS759" s="1"/>
      <c r="BT759" s="1"/>
      <c r="BU759" s="1"/>
    </row>
    <row r="760" spans="1:73" ht="14.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220"/>
      <c r="AY760" s="1"/>
      <c r="AZ760" s="1"/>
      <c r="BA760" s="1"/>
      <c r="BB760" s="1"/>
      <c r="BC760" s="1"/>
      <c r="BD760" s="1"/>
      <c r="BE760" s="1"/>
      <c r="BF760" s="1"/>
      <c r="BG760" s="1"/>
      <c r="BH760" s="1"/>
      <c r="BI760" s="1"/>
      <c r="BJ760" s="1"/>
      <c r="BK760" s="1"/>
      <c r="BL760" s="1"/>
      <c r="BM760" s="1"/>
      <c r="BN760" s="1"/>
      <c r="BO760" s="1"/>
      <c r="BP760" s="1"/>
      <c r="BQ760" s="1"/>
      <c r="BR760" s="1"/>
      <c r="BS760" s="1"/>
      <c r="BT760" s="1"/>
      <c r="BU760" s="1"/>
    </row>
    <row r="761" spans="1:73" ht="14.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220"/>
      <c r="AY761" s="1"/>
      <c r="AZ761" s="1"/>
      <c r="BA761" s="1"/>
      <c r="BB761" s="1"/>
      <c r="BC761" s="1"/>
      <c r="BD761" s="1"/>
      <c r="BE761" s="1"/>
      <c r="BF761" s="1"/>
      <c r="BG761" s="1"/>
      <c r="BH761" s="1"/>
      <c r="BI761" s="1"/>
      <c r="BJ761" s="1"/>
      <c r="BK761" s="1"/>
      <c r="BL761" s="1"/>
      <c r="BM761" s="1"/>
      <c r="BN761" s="1"/>
      <c r="BO761" s="1"/>
      <c r="BP761" s="1"/>
      <c r="BQ761" s="1"/>
      <c r="BR761" s="1"/>
      <c r="BS761" s="1"/>
      <c r="BT761" s="1"/>
      <c r="BU761" s="1"/>
    </row>
    <row r="762" spans="1:73" ht="14.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220"/>
      <c r="AY762" s="1"/>
      <c r="AZ762" s="1"/>
      <c r="BA762" s="1"/>
      <c r="BB762" s="1"/>
      <c r="BC762" s="1"/>
      <c r="BD762" s="1"/>
      <c r="BE762" s="1"/>
      <c r="BF762" s="1"/>
      <c r="BG762" s="1"/>
      <c r="BH762" s="1"/>
      <c r="BI762" s="1"/>
      <c r="BJ762" s="1"/>
      <c r="BK762" s="1"/>
      <c r="BL762" s="1"/>
      <c r="BM762" s="1"/>
      <c r="BN762" s="1"/>
      <c r="BO762" s="1"/>
      <c r="BP762" s="1"/>
      <c r="BQ762" s="1"/>
      <c r="BR762" s="1"/>
      <c r="BS762" s="1"/>
      <c r="BT762" s="1"/>
      <c r="BU762" s="1"/>
    </row>
    <row r="763" spans="1:73" ht="14.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220"/>
      <c r="AY763" s="1"/>
      <c r="AZ763" s="1"/>
      <c r="BA763" s="1"/>
      <c r="BB763" s="1"/>
      <c r="BC763" s="1"/>
      <c r="BD763" s="1"/>
      <c r="BE763" s="1"/>
      <c r="BF763" s="1"/>
      <c r="BG763" s="1"/>
      <c r="BH763" s="1"/>
      <c r="BI763" s="1"/>
      <c r="BJ763" s="1"/>
      <c r="BK763" s="1"/>
      <c r="BL763" s="1"/>
      <c r="BM763" s="1"/>
      <c r="BN763" s="1"/>
      <c r="BO763" s="1"/>
      <c r="BP763" s="1"/>
      <c r="BQ763" s="1"/>
      <c r="BR763" s="1"/>
      <c r="BS763" s="1"/>
      <c r="BT763" s="1"/>
      <c r="BU763" s="1"/>
    </row>
    <row r="764" spans="1:73" ht="14.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220"/>
      <c r="AY764" s="1"/>
      <c r="AZ764" s="1"/>
      <c r="BA764" s="1"/>
      <c r="BB764" s="1"/>
      <c r="BC764" s="1"/>
      <c r="BD764" s="1"/>
      <c r="BE764" s="1"/>
      <c r="BF764" s="1"/>
      <c r="BG764" s="1"/>
      <c r="BH764" s="1"/>
      <c r="BI764" s="1"/>
      <c r="BJ764" s="1"/>
      <c r="BK764" s="1"/>
      <c r="BL764" s="1"/>
      <c r="BM764" s="1"/>
      <c r="BN764" s="1"/>
      <c r="BO764" s="1"/>
      <c r="BP764" s="1"/>
      <c r="BQ764" s="1"/>
      <c r="BR764" s="1"/>
      <c r="BS764" s="1"/>
      <c r="BT764" s="1"/>
      <c r="BU764" s="1"/>
    </row>
    <row r="765" spans="1:73" ht="14.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220"/>
      <c r="AY765" s="1"/>
      <c r="AZ765" s="1"/>
      <c r="BA765" s="1"/>
      <c r="BB765" s="1"/>
      <c r="BC765" s="1"/>
      <c r="BD765" s="1"/>
      <c r="BE765" s="1"/>
      <c r="BF765" s="1"/>
      <c r="BG765" s="1"/>
      <c r="BH765" s="1"/>
      <c r="BI765" s="1"/>
      <c r="BJ765" s="1"/>
      <c r="BK765" s="1"/>
      <c r="BL765" s="1"/>
      <c r="BM765" s="1"/>
      <c r="BN765" s="1"/>
      <c r="BO765" s="1"/>
      <c r="BP765" s="1"/>
      <c r="BQ765" s="1"/>
      <c r="BR765" s="1"/>
      <c r="BS765" s="1"/>
      <c r="BT765" s="1"/>
      <c r="BU765" s="1"/>
    </row>
    <row r="766" spans="1:73" ht="14.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220"/>
      <c r="AY766" s="1"/>
      <c r="AZ766" s="1"/>
      <c r="BA766" s="1"/>
      <c r="BB766" s="1"/>
      <c r="BC766" s="1"/>
      <c r="BD766" s="1"/>
      <c r="BE766" s="1"/>
      <c r="BF766" s="1"/>
      <c r="BG766" s="1"/>
      <c r="BH766" s="1"/>
      <c r="BI766" s="1"/>
      <c r="BJ766" s="1"/>
      <c r="BK766" s="1"/>
      <c r="BL766" s="1"/>
      <c r="BM766" s="1"/>
      <c r="BN766" s="1"/>
      <c r="BO766" s="1"/>
      <c r="BP766" s="1"/>
      <c r="BQ766" s="1"/>
      <c r="BR766" s="1"/>
      <c r="BS766" s="1"/>
      <c r="BT766" s="1"/>
      <c r="BU766" s="1"/>
    </row>
    <row r="767" spans="1:73" ht="14.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220"/>
      <c r="AY767" s="1"/>
      <c r="AZ767" s="1"/>
      <c r="BA767" s="1"/>
      <c r="BB767" s="1"/>
      <c r="BC767" s="1"/>
      <c r="BD767" s="1"/>
      <c r="BE767" s="1"/>
      <c r="BF767" s="1"/>
      <c r="BG767" s="1"/>
      <c r="BH767" s="1"/>
      <c r="BI767" s="1"/>
      <c r="BJ767" s="1"/>
      <c r="BK767" s="1"/>
      <c r="BL767" s="1"/>
      <c r="BM767" s="1"/>
      <c r="BN767" s="1"/>
      <c r="BO767" s="1"/>
      <c r="BP767" s="1"/>
      <c r="BQ767" s="1"/>
      <c r="BR767" s="1"/>
      <c r="BS767" s="1"/>
      <c r="BT767" s="1"/>
      <c r="BU767" s="1"/>
    </row>
    <row r="768" spans="1:73" ht="14.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220"/>
      <c r="AY768" s="1"/>
      <c r="AZ768" s="1"/>
      <c r="BA768" s="1"/>
      <c r="BB768" s="1"/>
      <c r="BC768" s="1"/>
      <c r="BD768" s="1"/>
      <c r="BE768" s="1"/>
      <c r="BF768" s="1"/>
      <c r="BG768" s="1"/>
      <c r="BH768" s="1"/>
      <c r="BI768" s="1"/>
      <c r="BJ768" s="1"/>
      <c r="BK768" s="1"/>
      <c r="BL768" s="1"/>
      <c r="BM768" s="1"/>
      <c r="BN768" s="1"/>
      <c r="BO768" s="1"/>
      <c r="BP768" s="1"/>
      <c r="BQ768" s="1"/>
      <c r="BR768" s="1"/>
      <c r="BS768" s="1"/>
      <c r="BT768" s="1"/>
      <c r="BU768" s="1"/>
    </row>
    <row r="769" spans="1:73" ht="14.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220"/>
      <c r="AY769" s="1"/>
      <c r="AZ769" s="1"/>
      <c r="BA769" s="1"/>
      <c r="BB769" s="1"/>
      <c r="BC769" s="1"/>
      <c r="BD769" s="1"/>
      <c r="BE769" s="1"/>
      <c r="BF769" s="1"/>
      <c r="BG769" s="1"/>
      <c r="BH769" s="1"/>
      <c r="BI769" s="1"/>
      <c r="BJ769" s="1"/>
      <c r="BK769" s="1"/>
      <c r="BL769" s="1"/>
      <c r="BM769" s="1"/>
      <c r="BN769" s="1"/>
      <c r="BO769" s="1"/>
      <c r="BP769" s="1"/>
      <c r="BQ769" s="1"/>
      <c r="BR769" s="1"/>
      <c r="BS769" s="1"/>
      <c r="BT769" s="1"/>
      <c r="BU769" s="1"/>
    </row>
    <row r="770" spans="1:73" ht="14.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220"/>
      <c r="AY770" s="1"/>
      <c r="AZ770" s="1"/>
      <c r="BA770" s="1"/>
      <c r="BB770" s="1"/>
      <c r="BC770" s="1"/>
      <c r="BD770" s="1"/>
      <c r="BE770" s="1"/>
      <c r="BF770" s="1"/>
      <c r="BG770" s="1"/>
      <c r="BH770" s="1"/>
      <c r="BI770" s="1"/>
      <c r="BJ770" s="1"/>
      <c r="BK770" s="1"/>
      <c r="BL770" s="1"/>
      <c r="BM770" s="1"/>
      <c r="BN770" s="1"/>
      <c r="BO770" s="1"/>
      <c r="BP770" s="1"/>
      <c r="BQ770" s="1"/>
      <c r="BR770" s="1"/>
      <c r="BS770" s="1"/>
      <c r="BT770" s="1"/>
      <c r="BU770" s="1"/>
    </row>
    <row r="771" spans="1:73" ht="14.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220"/>
      <c r="AY771" s="1"/>
      <c r="AZ771" s="1"/>
      <c r="BA771" s="1"/>
      <c r="BB771" s="1"/>
      <c r="BC771" s="1"/>
      <c r="BD771" s="1"/>
      <c r="BE771" s="1"/>
      <c r="BF771" s="1"/>
      <c r="BG771" s="1"/>
      <c r="BH771" s="1"/>
      <c r="BI771" s="1"/>
      <c r="BJ771" s="1"/>
      <c r="BK771" s="1"/>
      <c r="BL771" s="1"/>
      <c r="BM771" s="1"/>
      <c r="BN771" s="1"/>
      <c r="BO771" s="1"/>
      <c r="BP771" s="1"/>
      <c r="BQ771" s="1"/>
      <c r="BR771" s="1"/>
      <c r="BS771" s="1"/>
      <c r="BT771" s="1"/>
      <c r="BU771" s="1"/>
    </row>
    <row r="772" spans="1:73" ht="14.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220"/>
      <c r="AY772" s="1"/>
      <c r="AZ772" s="1"/>
      <c r="BA772" s="1"/>
      <c r="BB772" s="1"/>
      <c r="BC772" s="1"/>
      <c r="BD772" s="1"/>
      <c r="BE772" s="1"/>
      <c r="BF772" s="1"/>
      <c r="BG772" s="1"/>
      <c r="BH772" s="1"/>
      <c r="BI772" s="1"/>
      <c r="BJ772" s="1"/>
      <c r="BK772" s="1"/>
      <c r="BL772" s="1"/>
      <c r="BM772" s="1"/>
      <c r="BN772" s="1"/>
      <c r="BO772" s="1"/>
      <c r="BP772" s="1"/>
      <c r="BQ772" s="1"/>
      <c r="BR772" s="1"/>
      <c r="BS772" s="1"/>
      <c r="BT772" s="1"/>
      <c r="BU772" s="1"/>
    </row>
    <row r="773" spans="1:73" ht="14.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220"/>
      <c r="AY773" s="1"/>
      <c r="AZ773" s="1"/>
      <c r="BA773" s="1"/>
      <c r="BB773" s="1"/>
      <c r="BC773" s="1"/>
      <c r="BD773" s="1"/>
      <c r="BE773" s="1"/>
      <c r="BF773" s="1"/>
      <c r="BG773" s="1"/>
      <c r="BH773" s="1"/>
      <c r="BI773" s="1"/>
      <c r="BJ773" s="1"/>
      <c r="BK773" s="1"/>
      <c r="BL773" s="1"/>
      <c r="BM773" s="1"/>
      <c r="BN773" s="1"/>
      <c r="BO773" s="1"/>
      <c r="BP773" s="1"/>
      <c r="BQ773" s="1"/>
      <c r="BR773" s="1"/>
      <c r="BS773" s="1"/>
      <c r="BT773" s="1"/>
      <c r="BU773" s="1"/>
    </row>
    <row r="774" spans="1:73" ht="14.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220"/>
      <c r="AY774" s="1"/>
      <c r="AZ774" s="1"/>
      <c r="BA774" s="1"/>
      <c r="BB774" s="1"/>
      <c r="BC774" s="1"/>
      <c r="BD774" s="1"/>
      <c r="BE774" s="1"/>
      <c r="BF774" s="1"/>
      <c r="BG774" s="1"/>
      <c r="BH774" s="1"/>
      <c r="BI774" s="1"/>
      <c r="BJ774" s="1"/>
      <c r="BK774" s="1"/>
      <c r="BL774" s="1"/>
      <c r="BM774" s="1"/>
      <c r="BN774" s="1"/>
      <c r="BO774" s="1"/>
      <c r="BP774" s="1"/>
      <c r="BQ774" s="1"/>
      <c r="BR774" s="1"/>
      <c r="BS774" s="1"/>
      <c r="BT774" s="1"/>
      <c r="BU774" s="1"/>
    </row>
    <row r="775" spans="1:73" ht="14.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220"/>
      <c r="AY775" s="1"/>
      <c r="AZ775" s="1"/>
      <c r="BA775" s="1"/>
      <c r="BB775" s="1"/>
      <c r="BC775" s="1"/>
      <c r="BD775" s="1"/>
      <c r="BE775" s="1"/>
      <c r="BF775" s="1"/>
      <c r="BG775" s="1"/>
      <c r="BH775" s="1"/>
      <c r="BI775" s="1"/>
      <c r="BJ775" s="1"/>
      <c r="BK775" s="1"/>
      <c r="BL775" s="1"/>
      <c r="BM775" s="1"/>
      <c r="BN775" s="1"/>
      <c r="BO775" s="1"/>
      <c r="BP775" s="1"/>
      <c r="BQ775" s="1"/>
      <c r="BR775" s="1"/>
      <c r="BS775" s="1"/>
      <c r="BT775" s="1"/>
      <c r="BU775" s="1"/>
    </row>
    <row r="776" spans="1:73" ht="14.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220"/>
      <c r="AY776" s="1"/>
      <c r="AZ776" s="1"/>
      <c r="BA776" s="1"/>
      <c r="BB776" s="1"/>
      <c r="BC776" s="1"/>
      <c r="BD776" s="1"/>
      <c r="BE776" s="1"/>
      <c r="BF776" s="1"/>
      <c r="BG776" s="1"/>
      <c r="BH776" s="1"/>
      <c r="BI776" s="1"/>
      <c r="BJ776" s="1"/>
      <c r="BK776" s="1"/>
      <c r="BL776" s="1"/>
      <c r="BM776" s="1"/>
      <c r="BN776" s="1"/>
      <c r="BO776" s="1"/>
      <c r="BP776" s="1"/>
      <c r="BQ776" s="1"/>
      <c r="BR776" s="1"/>
      <c r="BS776" s="1"/>
      <c r="BT776" s="1"/>
      <c r="BU776" s="1"/>
    </row>
    <row r="777" spans="1:73" ht="14.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220"/>
      <c r="AY777" s="1"/>
      <c r="AZ777" s="1"/>
      <c r="BA777" s="1"/>
      <c r="BB777" s="1"/>
      <c r="BC777" s="1"/>
      <c r="BD777" s="1"/>
      <c r="BE777" s="1"/>
      <c r="BF777" s="1"/>
      <c r="BG777" s="1"/>
      <c r="BH777" s="1"/>
      <c r="BI777" s="1"/>
      <c r="BJ777" s="1"/>
      <c r="BK777" s="1"/>
      <c r="BL777" s="1"/>
      <c r="BM777" s="1"/>
      <c r="BN777" s="1"/>
      <c r="BO777" s="1"/>
      <c r="BP777" s="1"/>
      <c r="BQ777" s="1"/>
      <c r="BR777" s="1"/>
      <c r="BS777" s="1"/>
      <c r="BT777" s="1"/>
      <c r="BU777" s="1"/>
    </row>
    <row r="778" spans="1:73" ht="14.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220"/>
      <c r="AY778" s="1"/>
      <c r="AZ778" s="1"/>
      <c r="BA778" s="1"/>
      <c r="BB778" s="1"/>
      <c r="BC778" s="1"/>
      <c r="BD778" s="1"/>
      <c r="BE778" s="1"/>
      <c r="BF778" s="1"/>
      <c r="BG778" s="1"/>
      <c r="BH778" s="1"/>
      <c r="BI778" s="1"/>
      <c r="BJ778" s="1"/>
      <c r="BK778" s="1"/>
      <c r="BL778" s="1"/>
      <c r="BM778" s="1"/>
      <c r="BN778" s="1"/>
      <c r="BO778" s="1"/>
      <c r="BP778" s="1"/>
      <c r="BQ778" s="1"/>
      <c r="BR778" s="1"/>
      <c r="BS778" s="1"/>
      <c r="BT778" s="1"/>
      <c r="BU778" s="1"/>
    </row>
    <row r="779" spans="1:73" ht="14.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220"/>
      <c r="AY779" s="1"/>
      <c r="AZ779" s="1"/>
      <c r="BA779" s="1"/>
      <c r="BB779" s="1"/>
      <c r="BC779" s="1"/>
      <c r="BD779" s="1"/>
      <c r="BE779" s="1"/>
      <c r="BF779" s="1"/>
      <c r="BG779" s="1"/>
      <c r="BH779" s="1"/>
      <c r="BI779" s="1"/>
      <c r="BJ779" s="1"/>
      <c r="BK779" s="1"/>
      <c r="BL779" s="1"/>
      <c r="BM779" s="1"/>
      <c r="BN779" s="1"/>
      <c r="BO779" s="1"/>
      <c r="BP779" s="1"/>
      <c r="BQ779" s="1"/>
      <c r="BR779" s="1"/>
      <c r="BS779" s="1"/>
      <c r="BT779" s="1"/>
      <c r="BU779" s="1"/>
    </row>
    <row r="780" spans="1:73" ht="14.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220"/>
      <c r="AY780" s="1"/>
      <c r="AZ780" s="1"/>
      <c r="BA780" s="1"/>
      <c r="BB780" s="1"/>
      <c r="BC780" s="1"/>
      <c r="BD780" s="1"/>
      <c r="BE780" s="1"/>
      <c r="BF780" s="1"/>
      <c r="BG780" s="1"/>
      <c r="BH780" s="1"/>
      <c r="BI780" s="1"/>
      <c r="BJ780" s="1"/>
      <c r="BK780" s="1"/>
      <c r="BL780" s="1"/>
      <c r="BM780" s="1"/>
      <c r="BN780" s="1"/>
      <c r="BO780" s="1"/>
      <c r="BP780" s="1"/>
      <c r="BQ780" s="1"/>
      <c r="BR780" s="1"/>
      <c r="BS780" s="1"/>
      <c r="BT780" s="1"/>
      <c r="BU780" s="1"/>
    </row>
    <row r="781" spans="1:73" ht="14.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220"/>
      <c r="AY781" s="1"/>
      <c r="AZ781" s="1"/>
      <c r="BA781" s="1"/>
      <c r="BB781" s="1"/>
      <c r="BC781" s="1"/>
      <c r="BD781" s="1"/>
      <c r="BE781" s="1"/>
      <c r="BF781" s="1"/>
      <c r="BG781" s="1"/>
      <c r="BH781" s="1"/>
      <c r="BI781" s="1"/>
      <c r="BJ781" s="1"/>
      <c r="BK781" s="1"/>
      <c r="BL781" s="1"/>
      <c r="BM781" s="1"/>
      <c r="BN781" s="1"/>
      <c r="BO781" s="1"/>
      <c r="BP781" s="1"/>
      <c r="BQ781" s="1"/>
      <c r="BR781" s="1"/>
      <c r="BS781" s="1"/>
      <c r="BT781" s="1"/>
      <c r="BU781" s="1"/>
    </row>
    <row r="782" spans="1:73" ht="14.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c r="AX782" s="220"/>
      <c r="AY782" s="1"/>
      <c r="AZ782" s="1"/>
      <c r="BA782" s="1"/>
      <c r="BB782" s="1"/>
      <c r="BC782" s="1"/>
      <c r="BD782" s="1"/>
      <c r="BE782" s="1"/>
      <c r="BF782" s="1"/>
      <c r="BG782" s="1"/>
      <c r="BH782" s="1"/>
      <c r="BI782" s="1"/>
      <c r="BJ782" s="1"/>
      <c r="BK782" s="1"/>
      <c r="BL782" s="1"/>
      <c r="BM782" s="1"/>
      <c r="BN782" s="1"/>
      <c r="BO782" s="1"/>
      <c r="BP782" s="1"/>
      <c r="BQ782" s="1"/>
      <c r="BR782" s="1"/>
      <c r="BS782" s="1"/>
      <c r="BT782" s="1"/>
      <c r="BU782" s="1"/>
    </row>
    <row r="783" spans="1:73" ht="14.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c r="AX783" s="220"/>
      <c r="AY783" s="1"/>
      <c r="AZ783" s="1"/>
      <c r="BA783" s="1"/>
      <c r="BB783" s="1"/>
      <c r="BC783" s="1"/>
      <c r="BD783" s="1"/>
      <c r="BE783" s="1"/>
      <c r="BF783" s="1"/>
      <c r="BG783" s="1"/>
      <c r="BH783" s="1"/>
      <c r="BI783" s="1"/>
      <c r="BJ783" s="1"/>
      <c r="BK783" s="1"/>
      <c r="BL783" s="1"/>
      <c r="BM783" s="1"/>
      <c r="BN783" s="1"/>
      <c r="BO783" s="1"/>
      <c r="BP783" s="1"/>
      <c r="BQ783" s="1"/>
      <c r="BR783" s="1"/>
      <c r="BS783" s="1"/>
      <c r="BT783" s="1"/>
      <c r="BU783" s="1"/>
    </row>
    <row r="784" spans="1:73" ht="14.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c r="AX784" s="220"/>
      <c r="AY784" s="1"/>
      <c r="AZ784" s="1"/>
      <c r="BA784" s="1"/>
      <c r="BB784" s="1"/>
      <c r="BC784" s="1"/>
      <c r="BD784" s="1"/>
      <c r="BE784" s="1"/>
      <c r="BF784" s="1"/>
      <c r="BG784" s="1"/>
      <c r="BH784" s="1"/>
      <c r="BI784" s="1"/>
      <c r="BJ784" s="1"/>
      <c r="BK784" s="1"/>
      <c r="BL784" s="1"/>
      <c r="BM784" s="1"/>
      <c r="BN784" s="1"/>
      <c r="BO784" s="1"/>
      <c r="BP784" s="1"/>
      <c r="BQ784" s="1"/>
      <c r="BR784" s="1"/>
      <c r="BS784" s="1"/>
      <c r="BT784" s="1"/>
      <c r="BU784" s="1"/>
    </row>
    <row r="785" spans="1:73" ht="14.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220"/>
      <c r="AY785" s="1"/>
      <c r="AZ785" s="1"/>
      <c r="BA785" s="1"/>
      <c r="BB785" s="1"/>
      <c r="BC785" s="1"/>
      <c r="BD785" s="1"/>
      <c r="BE785" s="1"/>
      <c r="BF785" s="1"/>
      <c r="BG785" s="1"/>
      <c r="BH785" s="1"/>
      <c r="BI785" s="1"/>
      <c r="BJ785" s="1"/>
      <c r="BK785" s="1"/>
      <c r="BL785" s="1"/>
      <c r="BM785" s="1"/>
      <c r="BN785" s="1"/>
      <c r="BO785" s="1"/>
      <c r="BP785" s="1"/>
      <c r="BQ785" s="1"/>
      <c r="BR785" s="1"/>
      <c r="BS785" s="1"/>
      <c r="BT785" s="1"/>
      <c r="BU785" s="1"/>
    </row>
    <row r="786" spans="1:73" ht="14.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c r="AX786" s="220"/>
      <c r="AY786" s="1"/>
      <c r="AZ786" s="1"/>
      <c r="BA786" s="1"/>
      <c r="BB786" s="1"/>
      <c r="BC786" s="1"/>
      <c r="BD786" s="1"/>
      <c r="BE786" s="1"/>
      <c r="BF786" s="1"/>
      <c r="BG786" s="1"/>
      <c r="BH786" s="1"/>
      <c r="BI786" s="1"/>
      <c r="BJ786" s="1"/>
      <c r="BK786" s="1"/>
      <c r="BL786" s="1"/>
      <c r="BM786" s="1"/>
      <c r="BN786" s="1"/>
      <c r="BO786" s="1"/>
      <c r="BP786" s="1"/>
      <c r="BQ786" s="1"/>
      <c r="BR786" s="1"/>
      <c r="BS786" s="1"/>
      <c r="BT786" s="1"/>
      <c r="BU786" s="1"/>
    </row>
    <row r="787" spans="1:73" ht="14.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c r="AX787" s="220"/>
      <c r="AY787" s="1"/>
      <c r="AZ787" s="1"/>
      <c r="BA787" s="1"/>
      <c r="BB787" s="1"/>
      <c r="BC787" s="1"/>
      <c r="BD787" s="1"/>
      <c r="BE787" s="1"/>
      <c r="BF787" s="1"/>
      <c r="BG787" s="1"/>
      <c r="BH787" s="1"/>
      <c r="BI787" s="1"/>
      <c r="BJ787" s="1"/>
      <c r="BK787" s="1"/>
      <c r="BL787" s="1"/>
      <c r="BM787" s="1"/>
      <c r="BN787" s="1"/>
      <c r="BO787" s="1"/>
      <c r="BP787" s="1"/>
      <c r="BQ787" s="1"/>
      <c r="BR787" s="1"/>
      <c r="BS787" s="1"/>
      <c r="BT787" s="1"/>
      <c r="BU787" s="1"/>
    </row>
    <row r="788" spans="1:73" ht="14.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220"/>
      <c r="AY788" s="1"/>
      <c r="AZ788" s="1"/>
      <c r="BA788" s="1"/>
      <c r="BB788" s="1"/>
      <c r="BC788" s="1"/>
      <c r="BD788" s="1"/>
      <c r="BE788" s="1"/>
      <c r="BF788" s="1"/>
      <c r="BG788" s="1"/>
      <c r="BH788" s="1"/>
      <c r="BI788" s="1"/>
      <c r="BJ788" s="1"/>
      <c r="BK788" s="1"/>
      <c r="BL788" s="1"/>
      <c r="BM788" s="1"/>
      <c r="BN788" s="1"/>
      <c r="BO788" s="1"/>
      <c r="BP788" s="1"/>
      <c r="BQ788" s="1"/>
      <c r="BR788" s="1"/>
      <c r="BS788" s="1"/>
      <c r="BT788" s="1"/>
      <c r="BU788" s="1"/>
    </row>
    <row r="789" spans="1:73" ht="14.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c r="AX789" s="220"/>
      <c r="AY789" s="1"/>
      <c r="AZ789" s="1"/>
      <c r="BA789" s="1"/>
      <c r="BB789" s="1"/>
      <c r="BC789" s="1"/>
      <c r="BD789" s="1"/>
      <c r="BE789" s="1"/>
      <c r="BF789" s="1"/>
      <c r="BG789" s="1"/>
      <c r="BH789" s="1"/>
      <c r="BI789" s="1"/>
      <c r="BJ789" s="1"/>
      <c r="BK789" s="1"/>
      <c r="BL789" s="1"/>
      <c r="BM789" s="1"/>
      <c r="BN789" s="1"/>
      <c r="BO789" s="1"/>
      <c r="BP789" s="1"/>
      <c r="BQ789" s="1"/>
      <c r="BR789" s="1"/>
      <c r="BS789" s="1"/>
      <c r="BT789" s="1"/>
      <c r="BU789" s="1"/>
    </row>
    <row r="790" spans="1:73" ht="14.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220"/>
      <c r="AY790" s="1"/>
      <c r="AZ790" s="1"/>
      <c r="BA790" s="1"/>
      <c r="BB790" s="1"/>
      <c r="BC790" s="1"/>
      <c r="BD790" s="1"/>
      <c r="BE790" s="1"/>
      <c r="BF790" s="1"/>
      <c r="BG790" s="1"/>
      <c r="BH790" s="1"/>
      <c r="BI790" s="1"/>
      <c r="BJ790" s="1"/>
      <c r="BK790" s="1"/>
      <c r="BL790" s="1"/>
      <c r="BM790" s="1"/>
      <c r="BN790" s="1"/>
      <c r="BO790" s="1"/>
      <c r="BP790" s="1"/>
      <c r="BQ790" s="1"/>
      <c r="BR790" s="1"/>
      <c r="BS790" s="1"/>
      <c r="BT790" s="1"/>
      <c r="BU790" s="1"/>
    </row>
    <row r="791" spans="1:73" ht="14.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c r="AX791" s="220"/>
      <c r="AY791" s="1"/>
      <c r="AZ791" s="1"/>
      <c r="BA791" s="1"/>
      <c r="BB791" s="1"/>
      <c r="BC791" s="1"/>
      <c r="BD791" s="1"/>
      <c r="BE791" s="1"/>
      <c r="BF791" s="1"/>
      <c r="BG791" s="1"/>
      <c r="BH791" s="1"/>
      <c r="BI791" s="1"/>
      <c r="BJ791" s="1"/>
      <c r="BK791" s="1"/>
      <c r="BL791" s="1"/>
      <c r="BM791" s="1"/>
      <c r="BN791" s="1"/>
      <c r="BO791" s="1"/>
      <c r="BP791" s="1"/>
      <c r="BQ791" s="1"/>
      <c r="BR791" s="1"/>
      <c r="BS791" s="1"/>
      <c r="BT791" s="1"/>
      <c r="BU791" s="1"/>
    </row>
    <row r="792" spans="1:73" ht="14.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c r="AX792" s="220"/>
      <c r="AY792" s="1"/>
      <c r="AZ792" s="1"/>
      <c r="BA792" s="1"/>
      <c r="BB792" s="1"/>
      <c r="BC792" s="1"/>
      <c r="BD792" s="1"/>
      <c r="BE792" s="1"/>
      <c r="BF792" s="1"/>
      <c r="BG792" s="1"/>
      <c r="BH792" s="1"/>
      <c r="BI792" s="1"/>
      <c r="BJ792" s="1"/>
      <c r="BK792" s="1"/>
      <c r="BL792" s="1"/>
      <c r="BM792" s="1"/>
      <c r="BN792" s="1"/>
      <c r="BO792" s="1"/>
      <c r="BP792" s="1"/>
      <c r="BQ792" s="1"/>
      <c r="BR792" s="1"/>
      <c r="BS792" s="1"/>
      <c r="BT792" s="1"/>
      <c r="BU792" s="1"/>
    </row>
    <row r="793" spans="1:73" ht="14.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220"/>
      <c r="AY793" s="1"/>
      <c r="AZ793" s="1"/>
      <c r="BA793" s="1"/>
      <c r="BB793" s="1"/>
      <c r="BC793" s="1"/>
      <c r="BD793" s="1"/>
      <c r="BE793" s="1"/>
      <c r="BF793" s="1"/>
      <c r="BG793" s="1"/>
      <c r="BH793" s="1"/>
      <c r="BI793" s="1"/>
      <c r="BJ793" s="1"/>
      <c r="BK793" s="1"/>
      <c r="BL793" s="1"/>
      <c r="BM793" s="1"/>
      <c r="BN793" s="1"/>
      <c r="BO793" s="1"/>
      <c r="BP793" s="1"/>
      <c r="BQ793" s="1"/>
      <c r="BR793" s="1"/>
      <c r="BS793" s="1"/>
      <c r="BT793" s="1"/>
      <c r="BU793" s="1"/>
    </row>
    <row r="794" spans="1:73" ht="14.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c r="AX794" s="220"/>
      <c r="AY794" s="1"/>
      <c r="AZ794" s="1"/>
      <c r="BA794" s="1"/>
      <c r="BB794" s="1"/>
      <c r="BC794" s="1"/>
      <c r="BD794" s="1"/>
      <c r="BE794" s="1"/>
      <c r="BF794" s="1"/>
      <c r="BG794" s="1"/>
      <c r="BH794" s="1"/>
      <c r="BI794" s="1"/>
      <c r="BJ794" s="1"/>
      <c r="BK794" s="1"/>
      <c r="BL794" s="1"/>
      <c r="BM794" s="1"/>
      <c r="BN794" s="1"/>
      <c r="BO794" s="1"/>
      <c r="BP794" s="1"/>
      <c r="BQ794" s="1"/>
      <c r="BR794" s="1"/>
      <c r="BS794" s="1"/>
      <c r="BT794" s="1"/>
      <c r="BU794" s="1"/>
    </row>
    <row r="795" spans="1:73" ht="14.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220"/>
      <c r="AY795" s="1"/>
      <c r="AZ795" s="1"/>
      <c r="BA795" s="1"/>
      <c r="BB795" s="1"/>
      <c r="BC795" s="1"/>
      <c r="BD795" s="1"/>
      <c r="BE795" s="1"/>
      <c r="BF795" s="1"/>
      <c r="BG795" s="1"/>
      <c r="BH795" s="1"/>
      <c r="BI795" s="1"/>
      <c r="BJ795" s="1"/>
      <c r="BK795" s="1"/>
      <c r="BL795" s="1"/>
      <c r="BM795" s="1"/>
      <c r="BN795" s="1"/>
      <c r="BO795" s="1"/>
      <c r="BP795" s="1"/>
      <c r="BQ795" s="1"/>
      <c r="BR795" s="1"/>
      <c r="BS795" s="1"/>
      <c r="BT795" s="1"/>
      <c r="BU795" s="1"/>
    </row>
    <row r="796" spans="1:73" ht="14.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220"/>
      <c r="AY796" s="1"/>
      <c r="AZ796" s="1"/>
      <c r="BA796" s="1"/>
      <c r="BB796" s="1"/>
      <c r="BC796" s="1"/>
      <c r="BD796" s="1"/>
      <c r="BE796" s="1"/>
      <c r="BF796" s="1"/>
      <c r="BG796" s="1"/>
      <c r="BH796" s="1"/>
      <c r="BI796" s="1"/>
      <c r="BJ796" s="1"/>
      <c r="BK796" s="1"/>
      <c r="BL796" s="1"/>
      <c r="BM796" s="1"/>
      <c r="BN796" s="1"/>
      <c r="BO796" s="1"/>
      <c r="BP796" s="1"/>
      <c r="BQ796" s="1"/>
      <c r="BR796" s="1"/>
      <c r="BS796" s="1"/>
      <c r="BT796" s="1"/>
      <c r="BU796" s="1"/>
    </row>
    <row r="797" spans="1:73" ht="14.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220"/>
      <c r="AY797" s="1"/>
      <c r="AZ797" s="1"/>
      <c r="BA797" s="1"/>
      <c r="BB797" s="1"/>
      <c r="BC797" s="1"/>
      <c r="BD797" s="1"/>
      <c r="BE797" s="1"/>
      <c r="BF797" s="1"/>
      <c r="BG797" s="1"/>
      <c r="BH797" s="1"/>
      <c r="BI797" s="1"/>
      <c r="BJ797" s="1"/>
      <c r="BK797" s="1"/>
      <c r="BL797" s="1"/>
      <c r="BM797" s="1"/>
      <c r="BN797" s="1"/>
      <c r="BO797" s="1"/>
      <c r="BP797" s="1"/>
      <c r="BQ797" s="1"/>
      <c r="BR797" s="1"/>
      <c r="BS797" s="1"/>
      <c r="BT797" s="1"/>
      <c r="BU797" s="1"/>
    </row>
    <row r="798" spans="1:73" ht="14.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c r="AX798" s="220"/>
      <c r="AY798" s="1"/>
      <c r="AZ798" s="1"/>
      <c r="BA798" s="1"/>
      <c r="BB798" s="1"/>
      <c r="BC798" s="1"/>
      <c r="BD798" s="1"/>
      <c r="BE798" s="1"/>
      <c r="BF798" s="1"/>
      <c r="BG798" s="1"/>
      <c r="BH798" s="1"/>
      <c r="BI798" s="1"/>
      <c r="BJ798" s="1"/>
      <c r="BK798" s="1"/>
      <c r="BL798" s="1"/>
      <c r="BM798" s="1"/>
      <c r="BN798" s="1"/>
      <c r="BO798" s="1"/>
      <c r="BP798" s="1"/>
      <c r="BQ798" s="1"/>
      <c r="BR798" s="1"/>
      <c r="BS798" s="1"/>
      <c r="BT798" s="1"/>
      <c r="BU798" s="1"/>
    </row>
    <row r="799" spans="1:73" ht="14.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c r="AX799" s="220"/>
      <c r="AY799" s="1"/>
      <c r="AZ799" s="1"/>
      <c r="BA799" s="1"/>
      <c r="BB799" s="1"/>
      <c r="BC799" s="1"/>
      <c r="BD799" s="1"/>
      <c r="BE799" s="1"/>
      <c r="BF799" s="1"/>
      <c r="BG799" s="1"/>
      <c r="BH799" s="1"/>
      <c r="BI799" s="1"/>
      <c r="BJ799" s="1"/>
      <c r="BK799" s="1"/>
      <c r="BL799" s="1"/>
      <c r="BM799" s="1"/>
      <c r="BN799" s="1"/>
      <c r="BO799" s="1"/>
      <c r="BP799" s="1"/>
      <c r="BQ799" s="1"/>
      <c r="BR799" s="1"/>
      <c r="BS799" s="1"/>
      <c r="BT799" s="1"/>
      <c r="BU799" s="1"/>
    </row>
    <row r="800" spans="1:73" ht="14.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c r="AX800" s="220"/>
      <c r="AY800" s="1"/>
      <c r="AZ800" s="1"/>
      <c r="BA800" s="1"/>
      <c r="BB800" s="1"/>
      <c r="BC800" s="1"/>
      <c r="BD800" s="1"/>
      <c r="BE800" s="1"/>
      <c r="BF800" s="1"/>
      <c r="BG800" s="1"/>
      <c r="BH800" s="1"/>
      <c r="BI800" s="1"/>
      <c r="BJ800" s="1"/>
      <c r="BK800" s="1"/>
      <c r="BL800" s="1"/>
      <c r="BM800" s="1"/>
      <c r="BN800" s="1"/>
      <c r="BO800" s="1"/>
      <c r="BP800" s="1"/>
      <c r="BQ800" s="1"/>
      <c r="BR800" s="1"/>
      <c r="BS800" s="1"/>
      <c r="BT800" s="1"/>
      <c r="BU800" s="1"/>
    </row>
    <row r="801" spans="1:73" ht="14.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c r="AX801" s="220"/>
      <c r="AY801" s="1"/>
      <c r="AZ801" s="1"/>
      <c r="BA801" s="1"/>
      <c r="BB801" s="1"/>
      <c r="BC801" s="1"/>
      <c r="BD801" s="1"/>
      <c r="BE801" s="1"/>
      <c r="BF801" s="1"/>
      <c r="BG801" s="1"/>
      <c r="BH801" s="1"/>
      <c r="BI801" s="1"/>
      <c r="BJ801" s="1"/>
      <c r="BK801" s="1"/>
      <c r="BL801" s="1"/>
      <c r="BM801" s="1"/>
      <c r="BN801" s="1"/>
      <c r="BO801" s="1"/>
      <c r="BP801" s="1"/>
      <c r="BQ801" s="1"/>
      <c r="BR801" s="1"/>
      <c r="BS801" s="1"/>
      <c r="BT801" s="1"/>
      <c r="BU801" s="1"/>
    </row>
    <row r="802" spans="1:73" ht="14.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c r="AX802" s="220"/>
      <c r="AY802" s="1"/>
      <c r="AZ802" s="1"/>
      <c r="BA802" s="1"/>
      <c r="BB802" s="1"/>
      <c r="BC802" s="1"/>
      <c r="BD802" s="1"/>
      <c r="BE802" s="1"/>
      <c r="BF802" s="1"/>
      <c r="BG802" s="1"/>
      <c r="BH802" s="1"/>
      <c r="BI802" s="1"/>
      <c r="BJ802" s="1"/>
      <c r="BK802" s="1"/>
      <c r="BL802" s="1"/>
      <c r="BM802" s="1"/>
      <c r="BN802" s="1"/>
      <c r="BO802" s="1"/>
      <c r="BP802" s="1"/>
      <c r="BQ802" s="1"/>
      <c r="BR802" s="1"/>
      <c r="BS802" s="1"/>
      <c r="BT802" s="1"/>
      <c r="BU802" s="1"/>
    </row>
    <row r="803" spans="1:73" ht="14.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c r="AX803" s="220"/>
      <c r="AY803" s="1"/>
      <c r="AZ803" s="1"/>
      <c r="BA803" s="1"/>
      <c r="BB803" s="1"/>
      <c r="BC803" s="1"/>
      <c r="BD803" s="1"/>
      <c r="BE803" s="1"/>
      <c r="BF803" s="1"/>
      <c r="BG803" s="1"/>
      <c r="BH803" s="1"/>
      <c r="BI803" s="1"/>
      <c r="BJ803" s="1"/>
      <c r="BK803" s="1"/>
      <c r="BL803" s="1"/>
      <c r="BM803" s="1"/>
      <c r="BN803" s="1"/>
      <c r="BO803" s="1"/>
      <c r="BP803" s="1"/>
      <c r="BQ803" s="1"/>
      <c r="BR803" s="1"/>
      <c r="BS803" s="1"/>
      <c r="BT803" s="1"/>
      <c r="BU803" s="1"/>
    </row>
    <row r="804" spans="1:73" ht="14.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c r="AX804" s="220"/>
      <c r="AY804" s="1"/>
      <c r="AZ804" s="1"/>
      <c r="BA804" s="1"/>
      <c r="BB804" s="1"/>
      <c r="BC804" s="1"/>
      <c r="BD804" s="1"/>
      <c r="BE804" s="1"/>
      <c r="BF804" s="1"/>
      <c r="BG804" s="1"/>
      <c r="BH804" s="1"/>
      <c r="BI804" s="1"/>
      <c r="BJ804" s="1"/>
      <c r="BK804" s="1"/>
      <c r="BL804" s="1"/>
      <c r="BM804" s="1"/>
      <c r="BN804" s="1"/>
      <c r="BO804" s="1"/>
      <c r="BP804" s="1"/>
      <c r="BQ804" s="1"/>
      <c r="BR804" s="1"/>
      <c r="BS804" s="1"/>
      <c r="BT804" s="1"/>
      <c r="BU804" s="1"/>
    </row>
    <row r="805" spans="1:73" ht="14.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c r="AX805" s="220"/>
      <c r="AY805" s="1"/>
      <c r="AZ805" s="1"/>
      <c r="BA805" s="1"/>
      <c r="BB805" s="1"/>
      <c r="BC805" s="1"/>
      <c r="BD805" s="1"/>
      <c r="BE805" s="1"/>
      <c r="BF805" s="1"/>
      <c r="BG805" s="1"/>
      <c r="BH805" s="1"/>
      <c r="BI805" s="1"/>
      <c r="BJ805" s="1"/>
      <c r="BK805" s="1"/>
      <c r="BL805" s="1"/>
      <c r="BM805" s="1"/>
      <c r="BN805" s="1"/>
      <c r="BO805" s="1"/>
      <c r="BP805" s="1"/>
      <c r="BQ805" s="1"/>
      <c r="BR805" s="1"/>
      <c r="BS805" s="1"/>
      <c r="BT805" s="1"/>
      <c r="BU805" s="1"/>
    </row>
    <row r="806" spans="1:73" ht="14.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c r="AX806" s="220"/>
      <c r="AY806" s="1"/>
      <c r="AZ806" s="1"/>
      <c r="BA806" s="1"/>
      <c r="BB806" s="1"/>
      <c r="BC806" s="1"/>
      <c r="BD806" s="1"/>
      <c r="BE806" s="1"/>
      <c r="BF806" s="1"/>
      <c r="BG806" s="1"/>
      <c r="BH806" s="1"/>
      <c r="BI806" s="1"/>
      <c r="BJ806" s="1"/>
      <c r="BK806" s="1"/>
      <c r="BL806" s="1"/>
      <c r="BM806" s="1"/>
      <c r="BN806" s="1"/>
      <c r="BO806" s="1"/>
      <c r="BP806" s="1"/>
      <c r="BQ806" s="1"/>
      <c r="BR806" s="1"/>
      <c r="BS806" s="1"/>
      <c r="BT806" s="1"/>
      <c r="BU806" s="1"/>
    </row>
    <row r="807" spans="1:73" ht="14.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c r="AX807" s="220"/>
      <c r="AY807" s="1"/>
      <c r="AZ807" s="1"/>
      <c r="BA807" s="1"/>
      <c r="BB807" s="1"/>
      <c r="BC807" s="1"/>
      <c r="BD807" s="1"/>
      <c r="BE807" s="1"/>
      <c r="BF807" s="1"/>
      <c r="BG807" s="1"/>
      <c r="BH807" s="1"/>
      <c r="BI807" s="1"/>
      <c r="BJ807" s="1"/>
      <c r="BK807" s="1"/>
      <c r="BL807" s="1"/>
      <c r="BM807" s="1"/>
      <c r="BN807" s="1"/>
      <c r="BO807" s="1"/>
      <c r="BP807" s="1"/>
      <c r="BQ807" s="1"/>
      <c r="BR807" s="1"/>
      <c r="BS807" s="1"/>
      <c r="BT807" s="1"/>
      <c r="BU807" s="1"/>
    </row>
    <row r="808" spans="1:73" ht="14.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c r="AX808" s="220"/>
      <c r="AY808" s="1"/>
      <c r="AZ808" s="1"/>
      <c r="BA808" s="1"/>
      <c r="BB808" s="1"/>
      <c r="BC808" s="1"/>
      <c r="BD808" s="1"/>
      <c r="BE808" s="1"/>
      <c r="BF808" s="1"/>
      <c r="BG808" s="1"/>
      <c r="BH808" s="1"/>
      <c r="BI808" s="1"/>
      <c r="BJ808" s="1"/>
      <c r="BK808" s="1"/>
      <c r="BL808" s="1"/>
      <c r="BM808" s="1"/>
      <c r="BN808" s="1"/>
      <c r="BO808" s="1"/>
      <c r="BP808" s="1"/>
      <c r="BQ808" s="1"/>
      <c r="BR808" s="1"/>
      <c r="BS808" s="1"/>
      <c r="BT808" s="1"/>
      <c r="BU808" s="1"/>
    </row>
    <row r="809" spans="1:73" ht="14.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c r="AX809" s="220"/>
      <c r="AY809" s="1"/>
      <c r="AZ809" s="1"/>
      <c r="BA809" s="1"/>
      <c r="BB809" s="1"/>
      <c r="BC809" s="1"/>
      <c r="BD809" s="1"/>
      <c r="BE809" s="1"/>
      <c r="BF809" s="1"/>
      <c r="BG809" s="1"/>
      <c r="BH809" s="1"/>
      <c r="BI809" s="1"/>
      <c r="BJ809" s="1"/>
      <c r="BK809" s="1"/>
      <c r="BL809" s="1"/>
      <c r="BM809" s="1"/>
      <c r="BN809" s="1"/>
      <c r="BO809" s="1"/>
      <c r="BP809" s="1"/>
      <c r="BQ809" s="1"/>
      <c r="BR809" s="1"/>
      <c r="BS809" s="1"/>
      <c r="BT809" s="1"/>
      <c r="BU809" s="1"/>
    </row>
    <row r="810" spans="1:73" ht="14.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c r="AX810" s="220"/>
      <c r="AY810" s="1"/>
      <c r="AZ810" s="1"/>
      <c r="BA810" s="1"/>
      <c r="BB810" s="1"/>
      <c r="BC810" s="1"/>
      <c r="BD810" s="1"/>
      <c r="BE810" s="1"/>
      <c r="BF810" s="1"/>
      <c r="BG810" s="1"/>
      <c r="BH810" s="1"/>
      <c r="BI810" s="1"/>
      <c r="BJ810" s="1"/>
      <c r="BK810" s="1"/>
      <c r="BL810" s="1"/>
      <c r="BM810" s="1"/>
      <c r="BN810" s="1"/>
      <c r="BO810" s="1"/>
      <c r="BP810" s="1"/>
      <c r="BQ810" s="1"/>
      <c r="BR810" s="1"/>
      <c r="BS810" s="1"/>
      <c r="BT810" s="1"/>
      <c r="BU810" s="1"/>
    </row>
    <row r="811" spans="1:73" ht="14.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c r="AX811" s="220"/>
      <c r="AY811" s="1"/>
      <c r="AZ811" s="1"/>
      <c r="BA811" s="1"/>
      <c r="BB811" s="1"/>
      <c r="BC811" s="1"/>
      <c r="BD811" s="1"/>
      <c r="BE811" s="1"/>
      <c r="BF811" s="1"/>
      <c r="BG811" s="1"/>
      <c r="BH811" s="1"/>
      <c r="BI811" s="1"/>
      <c r="BJ811" s="1"/>
      <c r="BK811" s="1"/>
      <c r="BL811" s="1"/>
      <c r="BM811" s="1"/>
      <c r="BN811" s="1"/>
      <c r="BO811" s="1"/>
      <c r="BP811" s="1"/>
      <c r="BQ811" s="1"/>
      <c r="BR811" s="1"/>
      <c r="BS811" s="1"/>
      <c r="BT811" s="1"/>
      <c r="BU811" s="1"/>
    </row>
    <row r="812" spans="1:73" ht="14.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c r="AX812" s="220"/>
      <c r="AY812" s="1"/>
      <c r="AZ812" s="1"/>
      <c r="BA812" s="1"/>
      <c r="BB812" s="1"/>
      <c r="BC812" s="1"/>
      <c r="BD812" s="1"/>
      <c r="BE812" s="1"/>
      <c r="BF812" s="1"/>
      <c r="BG812" s="1"/>
      <c r="BH812" s="1"/>
      <c r="BI812" s="1"/>
      <c r="BJ812" s="1"/>
      <c r="BK812" s="1"/>
      <c r="BL812" s="1"/>
      <c r="BM812" s="1"/>
      <c r="BN812" s="1"/>
      <c r="BO812" s="1"/>
      <c r="BP812" s="1"/>
      <c r="BQ812" s="1"/>
      <c r="BR812" s="1"/>
      <c r="BS812" s="1"/>
      <c r="BT812" s="1"/>
      <c r="BU812" s="1"/>
    </row>
    <row r="813" spans="1:73" ht="14.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c r="AX813" s="220"/>
      <c r="AY813" s="1"/>
      <c r="AZ813" s="1"/>
      <c r="BA813" s="1"/>
      <c r="BB813" s="1"/>
      <c r="BC813" s="1"/>
      <c r="BD813" s="1"/>
      <c r="BE813" s="1"/>
      <c r="BF813" s="1"/>
      <c r="BG813" s="1"/>
      <c r="BH813" s="1"/>
      <c r="BI813" s="1"/>
      <c r="BJ813" s="1"/>
      <c r="BK813" s="1"/>
      <c r="BL813" s="1"/>
      <c r="BM813" s="1"/>
      <c r="BN813" s="1"/>
      <c r="BO813" s="1"/>
      <c r="BP813" s="1"/>
      <c r="BQ813" s="1"/>
      <c r="BR813" s="1"/>
      <c r="BS813" s="1"/>
      <c r="BT813" s="1"/>
      <c r="BU813" s="1"/>
    </row>
    <row r="814" spans="1:73" ht="14.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c r="AX814" s="220"/>
      <c r="AY814" s="1"/>
      <c r="AZ814" s="1"/>
      <c r="BA814" s="1"/>
      <c r="BB814" s="1"/>
      <c r="BC814" s="1"/>
      <c r="BD814" s="1"/>
      <c r="BE814" s="1"/>
      <c r="BF814" s="1"/>
      <c r="BG814" s="1"/>
      <c r="BH814" s="1"/>
      <c r="BI814" s="1"/>
      <c r="BJ814" s="1"/>
      <c r="BK814" s="1"/>
      <c r="BL814" s="1"/>
      <c r="BM814" s="1"/>
      <c r="BN814" s="1"/>
      <c r="BO814" s="1"/>
      <c r="BP814" s="1"/>
      <c r="BQ814" s="1"/>
      <c r="BR814" s="1"/>
      <c r="BS814" s="1"/>
      <c r="BT814" s="1"/>
      <c r="BU814" s="1"/>
    </row>
    <row r="815" spans="1:73" ht="14.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c r="AX815" s="220"/>
      <c r="AY815" s="1"/>
      <c r="AZ815" s="1"/>
      <c r="BA815" s="1"/>
      <c r="BB815" s="1"/>
      <c r="BC815" s="1"/>
      <c r="BD815" s="1"/>
      <c r="BE815" s="1"/>
      <c r="BF815" s="1"/>
      <c r="BG815" s="1"/>
      <c r="BH815" s="1"/>
      <c r="BI815" s="1"/>
      <c r="BJ815" s="1"/>
      <c r="BK815" s="1"/>
      <c r="BL815" s="1"/>
      <c r="BM815" s="1"/>
      <c r="BN815" s="1"/>
      <c r="BO815" s="1"/>
      <c r="BP815" s="1"/>
      <c r="BQ815" s="1"/>
      <c r="BR815" s="1"/>
      <c r="BS815" s="1"/>
      <c r="BT815" s="1"/>
      <c r="BU815" s="1"/>
    </row>
    <row r="816" spans="1:73" ht="14.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c r="AX816" s="220"/>
      <c r="AY816" s="1"/>
      <c r="AZ816" s="1"/>
      <c r="BA816" s="1"/>
      <c r="BB816" s="1"/>
      <c r="BC816" s="1"/>
      <c r="BD816" s="1"/>
      <c r="BE816" s="1"/>
      <c r="BF816" s="1"/>
      <c r="BG816" s="1"/>
      <c r="BH816" s="1"/>
      <c r="BI816" s="1"/>
      <c r="BJ816" s="1"/>
      <c r="BK816" s="1"/>
      <c r="BL816" s="1"/>
      <c r="BM816" s="1"/>
      <c r="BN816" s="1"/>
      <c r="BO816" s="1"/>
      <c r="BP816" s="1"/>
      <c r="BQ816" s="1"/>
      <c r="BR816" s="1"/>
      <c r="BS816" s="1"/>
      <c r="BT816" s="1"/>
      <c r="BU816" s="1"/>
    </row>
    <row r="817" spans="1:73" ht="14.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c r="AS817" s="1"/>
      <c r="AT817" s="1"/>
      <c r="AU817" s="1"/>
      <c r="AV817" s="1"/>
      <c r="AW817" s="1"/>
      <c r="AX817" s="220"/>
      <c r="AY817" s="1"/>
      <c r="AZ817" s="1"/>
      <c r="BA817" s="1"/>
      <c r="BB817" s="1"/>
      <c r="BC817" s="1"/>
      <c r="BD817" s="1"/>
      <c r="BE817" s="1"/>
      <c r="BF817" s="1"/>
      <c r="BG817" s="1"/>
      <c r="BH817" s="1"/>
      <c r="BI817" s="1"/>
      <c r="BJ817" s="1"/>
      <c r="BK817" s="1"/>
      <c r="BL817" s="1"/>
      <c r="BM817" s="1"/>
      <c r="BN817" s="1"/>
      <c r="BO817" s="1"/>
      <c r="BP817" s="1"/>
      <c r="BQ817" s="1"/>
      <c r="BR817" s="1"/>
      <c r="BS817" s="1"/>
      <c r="BT817" s="1"/>
      <c r="BU817" s="1"/>
    </row>
    <row r="818" spans="1:73" ht="14.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c r="AS818" s="1"/>
      <c r="AT818" s="1"/>
      <c r="AU818" s="1"/>
      <c r="AV818" s="1"/>
      <c r="AW818" s="1"/>
      <c r="AX818" s="220"/>
      <c r="AY818" s="1"/>
      <c r="AZ818" s="1"/>
      <c r="BA818" s="1"/>
      <c r="BB818" s="1"/>
      <c r="BC818" s="1"/>
      <c r="BD818" s="1"/>
      <c r="BE818" s="1"/>
      <c r="BF818" s="1"/>
      <c r="BG818" s="1"/>
      <c r="BH818" s="1"/>
      <c r="BI818" s="1"/>
      <c r="BJ818" s="1"/>
      <c r="BK818" s="1"/>
      <c r="BL818" s="1"/>
      <c r="BM818" s="1"/>
      <c r="BN818" s="1"/>
      <c r="BO818" s="1"/>
      <c r="BP818" s="1"/>
      <c r="BQ818" s="1"/>
      <c r="BR818" s="1"/>
      <c r="BS818" s="1"/>
      <c r="BT818" s="1"/>
      <c r="BU818" s="1"/>
    </row>
    <row r="819" spans="1:73" ht="14.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c r="AS819" s="1"/>
      <c r="AT819" s="1"/>
      <c r="AU819" s="1"/>
      <c r="AV819" s="1"/>
      <c r="AW819" s="1"/>
      <c r="AX819" s="220"/>
      <c r="AY819" s="1"/>
      <c r="AZ819" s="1"/>
      <c r="BA819" s="1"/>
      <c r="BB819" s="1"/>
      <c r="BC819" s="1"/>
      <c r="BD819" s="1"/>
      <c r="BE819" s="1"/>
      <c r="BF819" s="1"/>
      <c r="BG819" s="1"/>
      <c r="BH819" s="1"/>
      <c r="BI819" s="1"/>
      <c r="BJ819" s="1"/>
      <c r="BK819" s="1"/>
      <c r="BL819" s="1"/>
      <c r="BM819" s="1"/>
      <c r="BN819" s="1"/>
      <c r="BO819" s="1"/>
      <c r="BP819" s="1"/>
      <c r="BQ819" s="1"/>
      <c r="BR819" s="1"/>
      <c r="BS819" s="1"/>
      <c r="BT819" s="1"/>
      <c r="BU819" s="1"/>
    </row>
    <row r="820" spans="1:73" ht="14.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c r="AS820" s="1"/>
      <c r="AT820" s="1"/>
      <c r="AU820" s="1"/>
      <c r="AV820" s="1"/>
      <c r="AW820" s="1"/>
      <c r="AX820" s="220"/>
      <c r="AY820" s="1"/>
      <c r="AZ820" s="1"/>
      <c r="BA820" s="1"/>
      <c r="BB820" s="1"/>
      <c r="BC820" s="1"/>
      <c r="BD820" s="1"/>
      <c r="BE820" s="1"/>
      <c r="BF820" s="1"/>
      <c r="BG820" s="1"/>
      <c r="BH820" s="1"/>
      <c r="BI820" s="1"/>
      <c r="BJ820" s="1"/>
      <c r="BK820" s="1"/>
      <c r="BL820" s="1"/>
      <c r="BM820" s="1"/>
      <c r="BN820" s="1"/>
      <c r="BO820" s="1"/>
      <c r="BP820" s="1"/>
      <c r="BQ820" s="1"/>
      <c r="BR820" s="1"/>
      <c r="BS820" s="1"/>
      <c r="BT820" s="1"/>
      <c r="BU820" s="1"/>
    </row>
    <row r="821" spans="1:73" ht="14.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c r="AS821" s="1"/>
      <c r="AT821" s="1"/>
      <c r="AU821" s="1"/>
      <c r="AV821" s="1"/>
      <c r="AW821" s="1"/>
      <c r="AX821" s="220"/>
      <c r="AY821" s="1"/>
      <c r="AZ821" s="1"/>
      <c r="BA821" s="1"/>
      <c r="BB821" s="1"/>
      <c r="BC821" s="1"/>
      <c r="BD821" s="1"/>
      <c r="BE821" s="1"/>
      <c r="BF821" s="1"/>
      <c r="BG821" s="1"/>
      <c r="BH821" s="1"/>
      <c r="BI821" s="1"/>
      <c r="BJ821" s="1"/>
      <c r="BK821" s="1"/>
      <c r="BL821" s="1"/>
      <c r="BM821" s="1"/>
      <c r="BN821" s="1"/>
      <c r="BO821" s="1"/>
      <c r="BP821" s="1"/>
      <c r="BQ821" s="1"/>
      <c r="BR821" s="1"/>
      <c r="BS821" s="1"/>
      <c r="BT821" s="1"/>
      <c r="BU821" s="1"/>
    </row>
    <row r="822" spans="1:73" ht="14.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c r="AS822" s="1"/>
      <c r="AT822" s="1"/>
      <c r="AU822" s="1"/>
      <c r="AV822" s="1"/>
      <c r="AW822" s="1"/>
      <c r="AX822" s="220"/>
      <c r="AY822" s="1"/>
      <c r="AZ822" s="1"/>
      <c r="BA822" s="1"/>
      <c r="BB822" s="1"/>
      <c r="BC822" s="1"/>
      <c r="BD822" s="1"/>
      <c r="BE822" s="1"/>
      <c r="BF822" s="1"/>
      <c r="BG822" s="1"/>
      <c r="BH822" s="1"/>
      <c r="BI822" s="1"/>
      <c r="BJ822" s="1"/>
      <c r="BK822" s="1"/>
      <c r="BL822" s="1"/>
      <c r="BM822" s="1"/>
      <c r="BN822" s="1"/>
      <c r="BO822" s="1"/>
      <c r="BP822" s="1"/>
      <c r="BQ822" s="1"/>
      <c r="BR822" s="1"/>
      <c r="BS822" s="1"/>
      <c r="BT822" s="1"/>
      <c r="BU822" s="1"/>
    </row>
    <row r="823" spans="1:73" ht="14.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c r="AS823" s="1"/>
      <c r="AT823" s="1"/>
      <c r="AU823" s="1"/>
      <c r="AV823" s="1"/>
      <c r="AW823" s="1"/>
      <c r="AX823" s="220"/>
      <c r="AY823" s="1"/>
      <c r="AZ823" s="1"/>
      <c r="BA823" s="1"/>
      <c r="BB823" s="1"/>
      <c r="BC823" s="1"/>
      <c r="BD823" s="1"/>
      <c r="BE823" s="1"/>
      <c r="BF823" s="1"/>
      <c r="BG823" s="1"/>
      <c r="BH823" s="1"/>
      <c r="BI823" s="1"/>
      <c r="BJ823" s="1"/>
      <c r="BK823" s="1"/>
      <c r="BL823" s="1"/>
      <c r="BM823" s="1"/>
      <c r="BN823" s="1"/>
      <c r="BO823" s="1"/>
      <c r="BP823" s="1"/>
      <c r="BQ823" s="1"/>
      <c r="BR823" s="1"/>
      <c r="BS823" s="1"/>
      <c r="BT823" s="1"/>
      <c r="BU823" s="1"/>
    </row>
    <row r="824" spans="1:73" ht="14.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c r="AS824" s="1"/>
      <c r="AT824" s="1"/>
      <c r="AU824" s="1"/>
      <c r="AV824" s="1"/>
      <c r="AW824" s="1"/>
      <c r="AX824" s="220"/>
      <c r="AY824" s="1"/>
      <c r="AZ824" s="1"/>
      <c r="BA824" s="1"/>
      <c r="BB824" s="1"/>
      <c r="BC824" s="1"/>
      <c r="BD824" s="1"/>
      <c r="BE824" s="1"/>
      <c r="BF824" s="1"/>
      <c r="BG824" s="1"/>
      <c r="BH824" s="1"/>
      <c r="BI824" s="1"/>
      <c r="BJ824" s="1"/>
      <c r="BK824" s="1"/>
      <c r="BL824" s="1"/>
      <c r="BM824" s="1"/>
      <c r="BN824" s="1"/>
      <c r="BO824" s="1"/>
      <c r="BP824" s="1"/>
      <c r="BQ824" s="1"/>
      <c r="BR824" s="1"/>
      <c r="BS824" s="1"/>
      <c r="BT824" s="1"/>
      <c r="BU824" s="1"/>
    </row>
    <row r="825" spans="1:73" ht="14.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c r="AS825" s="1"/>
      <c r="AT825" s="1"/>
      <c r="AU825" s="1"/>
      <c r="AV825" s="1"/>
      <c r="AW825" s="1"/>
      <c r="AX825" s="220"/>
      <c r="AY825" s="1"/>
      <c r="AZ825" s="1"/>
      <c r="BA825" s="1"/>
      <c r="BB825" s="1"/>
      <c r="BC825" s="1"/>
      <c r="BD825" s="1"/>
      <c r="BE825" s="1"/>
      <c r="BF825" s="1"/>
      <c r="BG825" s="1"/>
      <c r="BH825" s="1"/>
      <c r="BI825" s="1"/>
      <c r="BJ825" s="1"/>
      <c r="BK825" s="1"/>
      <c r="BL825" s="1"/>
      <c r="BM825" s="1"/>
      <c r="BN825" s="1"/>
      <c r="BO825" s="1"/>
      <c r="BP825" s="1"/>
      <c r="BQ825" s="1"/>
      <c r="BR825" s="1"/>
      <c r="BS825" s="1"/>
      <c r="BT825" s="1"/>
      <c r="BU825" s="1"/>
    </row>
    <row r="826" spans="1:73" ht="14.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c r="AS826" s="1"/>
      <c r="AT826" s="1"/>
      <c r="AU826" s="1"/>
      <c r="AV826" s="1"/>
      <c r="AW826" s="1"/>
      <c r="AX826" s="220"/>
      <c r="AY826" s="1"/>
      <c r="AZ826" s="1"/>
      <c r="BA826" s="1"/>
      <c r="BB826" s="1"/>
      <c r="BC826" s="1"/>
      <c r="BD826" s="1"/>
      <c r="BE826" s="1"/>
      <c r="BF826" s="1"/>
      <c r="BG826" s="1"/>
      <c r="BH826" s="1"/>
      <c r="BI826" s="1"/>
      <c r="BJ826" s="1"/>
      <c r="BK826" s="1"/>
      <c r="BL826" s="1"/>
      <c r="BM826" s="1"/>
      <c r="BN826" s="1"/>
      <c r="BO826" s="1"/>
      <c r="BP826" s="1"/>
      <c r="BQ826" s="1"/>
      <c r="BR826" s="1"/>
      <c r="BS826" s="1"/>
      <c r="BT826" s="1"/>
      <c r="BU826" s="1"/>
    </row>
    <row r="827" spans="1:73" ht="14.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c r="AS827" s="1"/>
      <c r="AT827" s="1"/>
      <c r="AU827" s="1"/>
      <c r="AV827" s="1"/>
      <c r="AW827" s="1"/>
      <c r="AX827" s="220"/>
      <c r="AY827" s="1"/>
      <c r="AZ827" s="1"/>
      <c r="BA827" s="1"/>
      <c r="BB827" s="1"/>
      <c r="BC827" s="1"/>
      <c r="BD827" s="1"/>
      <c r="BE827" s="1"/>
      <c r="BF827" s="1"/>
      <c r="BG827" s="1"/>
      <c r="BH827" s="1"/>
      <c r="BI827" s="1"/>
      <c r="BJ827" s="1"/>
      <c r="BK827" s="1"/>
      <c r="BL827" s="1"/>
      <c r="BM827" s="1"/>
      <c r="BN827" s="1"/>
      <c r="BO827" s="1"/>
      <c r="BP827" s="1"/>
      <c r="BQ827" s="1"/>
      <c r="BR827" s="1"/>
      <c r="BS827" s="1"/>
      <c r="BT827" s="1"/>
      <c r="BU827" s="1"/>
    </row>
    <row r="828" spans="1:73" ht="14.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c r="AX828" s="220"/>
      <c r="AY828" s="1"/>
      <c r="AZ828" s="1"/>
      <c r="BA828" s="1"/>
      <c r="BB828" s="1"/>
      <c r="BC828" s="1"/>
      <c r="BD828" s="1"/>
      <c r="BE828" s="1"/>
      <c r="BF828" s="1"/>
      <c r="BG828" s="1"/>
      <c r="BH828" s="1"/>
      <c r="BI828" s="1"/>
      <c r="BJ828" s="1"/>
      <c r="BK828" s="1"/>
      <c r="BL828" s="1"/>
      <c r="BM828" s="1"/>
      <c r="BN828" s="1"/>
      <c r="BO828" s="1"/>
      <c r="BP828" s="1"/>
      <c r="BQ828" s="1"/>
      <c r="BR828" s="1"/>
      <c r="BS828" s="1"/>
      <c r="BT828" s="1"/>
      <c r="BU828" s="1"/>
    </row>
    <row r="829" spans="1:73" ht="14.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c r="AS829" s="1"/>
      <c r="AT829" s="1"/>
      <c r="AU829" s="1"/>
      <c r="AV829" s="1"/>
      <c r="AW829" s="1"/>
      <c r="AX829" s="220"/>
      <c r="AY829" s="1"/>
      <c r="AZ829" s="1"/>
      <c r="BA829" s="1"/>
      <c r="BB829" s="1"/>
      <c r="BC829" s="1"/>
      <c r="BD829" s="1"/>
      <c r="BE829" s="1"/>
      <c r="BF829" s="1"/>
      <c r="BG829" s="1"/>
      <c r="BH829" s="1"/>
      <c r="BI829" s="1"/>
      <c r="BJ829" s="1"/>
      <c r="BK829" s="1"/>
      <c r="BL829" s="1"/>
      <c r="BM829" s="1"/>
      <c r="BN829" s="1"/>
      <c r="BO829" s="1"/>
      <c r="BP829" s="1"/>
      <c r="BQ829" s="1"/>
      <c r="BR829" s="1"/>
      <c r="BS829" s="1"/>
      <c r="BT829" s="1"/>
      <c r="BU829" s="1"/>
    </row>
    <row r="830" spans="1:73" ht="14.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c r="AR830" s="1"/>
      <c r="AS830" s="1"/>
      <c r="AT830" s="1"/>
      <c r="AU830" s="1"/>
      <c r="AV830" s="1"/>
      <c r="AW830" s="1"/>
      <c r="AX830" s="220"/>
      <c r="AY830" s="1"/>
      <c r="AZ830" s="1"/>
      <c r="BA830" s="1"/>
      <c r="BB830" s="1"/>
      <c r="BC830" s="1"/>
      <c r="BD830" s="1"/>
      <c r="BE830" s="1"/>
      <c r="BF830" s="1"/>
      <c r="BG830" s="1"/>
      <c r="BH830" s="1"/>
      <c r="BI830" s="1"/>
      <c r="BJ830" s="1"/>
      <c r="BK830" s="1"/>
      <c r="BL830" s="1"/>
      <c r="BM830" s="1"/>
      <c r="BN830" s="1"/>
      <c r="BO830" s="1"/>
      <c r="BP830" s="1"/>
      <c r="BQ830" s="1"/>
      <c r="BR830" s="1"/>
      <c r="BS830" s="1"/>
      <c r="BT830" s="1"/>
      <c r="BU830" s="1"/>
    </row>
    <row r="831" spans="1:73" ht="14.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c r="AR831" s="1"/>
      <c r="AS831" s="1"/>
      <c r="AT831" s="1"/>
      <c r="AU831" s="1"/>
      <c r="AV831" s="1"/>
      <c r="AW831" s="1"/>
      <c r="AX831" s="220"/>
      <c r="AY831" s="1"/>
      <c r="AZ831" s="1"/>
      <c r="BA831" s="1"/>
      <c r="BB831" s="1"/>
      <c r="BC831" s="1"/>
      <c r="BD831" s="1"/>
      <c r="BE831" s="1"/>
      <c r="BF831" s="1"/>
      <c r="BG831" s="1"/>
      <c r="BH831" s="1"/>
      <c r="BI831" s="1"/>
      <c r="BJ831" s="1"/>
      <c r="BK831" s="1"/>
      <c r="BL831" s="1"/>
      <c r="BM831" s="1"/>
      <c r="BN831" s="1"/>
      <c r="BO831" s="1"/>
      <c r="BP831" s="1"/>
      <c r="BQ831" s="1"/>
      <c r="BR831" s="1"/>
      <c r="BS831" s="1"/>
      <c r="BT831" s="1"/>
      <c r="BU831" s="1"/>
    </row>
    <row r="832" spans="1:73" ht="14.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c r="AR832" s="1"/>
      <c r="AS832" s="1"/>
      <c r="AT832" s="1"/>
      <c r="AU832" s="1"/>
      <c r="AV832" s="1"/>
      <c r="AW832" s="1"/>
      <c r="AX832" s="220"/>
      <c r="AY832" s="1"/>
      <c r="AZ832" s="1"/>
      <c r="BA832" s="1"/>
      <c r="BB832" s="1"/>
      <c r="BC832" s="1"/>
      <c r="BD832" s="1"/>
      <c r="BE832" s="1"/>
      <c r="BF832" s="1"/>
      <c r="BG832" s="1"/>
      <c r="BH832" s="1"/>
      <c r="BI832" s="1"/>
      <c r="BJ832" s="1"/>
      <c r="BK832" s="1"/>
      <c r="BL832" s="1"/>
      <c r="BM832" s="1"/>
      <c r="BN832" s="1"/>
      <c r="BO832" s="1"/>
      <c r="BP832" s="1"/>
      <c r="BQ832" s="1"/>
      <c r="BR832" s="1"/>
      <c r="BS832" s="1"/>
      <c r="BT832" s="1"/>
      <c r="BU832" s="1"/>
    </row>
    <row r="833" spans="1:73" ht="14.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c r="AR833" s="1"/>
      <c r="AS833" s="1"/>
      <c r="AT833" s="1"/>
      <c r="AU833" s="1"/>
      <c r="AV833" s="1"/>
      <c r="AW833" s="1"/>
      <c r="AX833" s="220"/>
      <c r="AY833" s="1"/>
      <c r="AZ833" s="1"/>
      <c r="BA833" s="1"/>
      <c r="BB833" s="1"/>
      <c r="BC833" s="1"/>
      <c r="BD833" s="1"/>
      <c r="BE833" s="1"/>
      <c r="BF833" s="1"/>
      <c r="BG833" s="1"/>
      <c r="BH833" s="1"/>
      <c r="BI833" s="1"/>
      <c r="BJ833" s="1"/>
      <c r="BK833" s="1"/>
      <c r="BL833" s="1"/>
      <c r="BM833" s="1"/>
      <c r="BN833" s="1"/>
      <c r="BO833" s="1"/>
      <c r="BP833" s="1"/>
      <c r="BQ833" s="1"/>
      <c r="BR833" s="1"/>
      <c r="BS833" s="1"/>
      <c r="BT833" s="1"/>
      <c r="BU833" s="1"/>
    </row>
    <row r="834" spans="1:73" ht="14.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c r="AR834" s="1"/>
      <c r="AS834" s="1"/>
      <c r="AT834" s="1"/>
      <c r="AU834" s="1"/>
      <c r="AV834" s="1"/>
      <c r="AW834" s="1"/>
      <c r="AX834" s="220"/>
      <c r="AY834" s="1"/>
      <c r="AZ834" s="1"/>
      <c r="BA834" s="1"/>
      <c r="BB834" s="1"/>
      <c r="BC834" s="1"/>
      <c r="BD834" s="1"/>
      <c r="BE834" s="1"/>
      <c r="BF834" s="1"/>
      <c r="BG834" s="1"/>
      <c r="BH834" s="1"/>
      <c r="BI834" s="1"/>
      <c r="BJ834" s="1"/>
      <c r="BK834" s="1"/>
      <c r="BL834" s="1"/>
      <c r="BM834" s="1"/>
      <c r="BN834" s="1"/>
      <c r="BO834" s="1"/>
      <c r="BP834" s="1"/>
      <c r="BQ834" s="1"/>
      <c r="BR834" s="1"/>
      <c r="BS834" s="1"/>
      <c r="BT834" s="1"/>
      <c r="BU834" s="1"/>
    </row>
    <row r="835" spans="1:73" ht="14.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c r="AR835" s="1"/>
      <c r="AS835" s="1"/>
      <c r="AT835" s="1"/>
      <c r="AU835" s="1"/>
      <c r="AV835" s="1"/>
      <c r="AW835" s="1"/>
      <c r="AX835" s="220"/>
      <c r="AY835" s="1"/>
      <c r="AZ835" s="1"/>
      <c r="BA835" s="1"/>
      <c r="BB835" s="1"/>
      <c r="BC835" s="1"/>
      <c r="BD835" s="1"/>
      <c r="BE835" s="1"/>
      <c r="BF835" s="1"/>
      <c r="BG835" s="1"/>
      <c r="BH835" s="1"/>
      <c r="BI835" s="1"/>
      <c r="BJ835" s="1"/>
      <c r="BK835" s="1"/>
      <c r="BL835" s="1"/>
      <c r="BM835" s="1"/>
      <c r="BN835" s="1"/>
      <c r="BO835" s="1"/>
      <c r="BP835" s="1"/>
      <c r="BQ835" s="1"/>
      <c r="BR835" s="1"/>
      <c r="BS835" s="1"/>
      <c r="BT835" s="1"/>
      <c r="BU835" s="1"/>
    </row>
    <row r="836" spans="1:73" ht="14.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c r="AR836" s="1"/>
      <c r="AS836" s="1"/>
      <c r="AT836" s="1"/>
      <c r="AU836" s="1"/>
      <c r="AV836" s="1"/>
      <c r="AW836" s="1"/>
      <c r="AX836" s="220"/>
      <c r="AY836" s="1"/>
      <c r="AZ836" s="1"/>
      <c r="BA836" s="1"/>
      <c r="BB836" s="1"/>
      <c r="BC836" s="1"/>
      <c r="BD836" s="1"/>
      <c r="BE836" s="1"/>
      <c r="BF836" s="1"/>
      <c r="BG836" s="1"/>
      <c r="BH836" s="1"/>
      <c r="BI836" s="1"/>
      <c r="BJ836" s="1"/>
      <c r="BK836" s="1"/>
      <c r="BL836" s="1"/>
      <c r="BM836" s="1"/>
      <c r="BN836" s="1"/>
      <c r="BO836" s="1"/>
      <c r="BP836" s="1"/>
      <c r="BQ836" s="1"/>
      <c r="BR836" s="1"/>
      <c r="BS836" s="1"/>
      <c r="BT836" s="1"/>
      <c r="BU836" s="1"/>
    </row>
    <row r="837" spans="1:73" ht="14.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c r="AR837" s="1"/>
      <c r="AS837" s="1"/>
      <c r="AT837" s="1"/>
      <c r="AU837" s="1"/>
      <c r="AV837" s="1"/>
      <c r="AW837" s="1"/>
      <c r="AX837" s="220"/>
      <c r="AY837" s="1"/>
      <c r="AZ837" s="1"/>
      <c r="BA837" s="1"/>
      <c r="BB837" s="1"/>
      <c r="BC837" s="1"/>
      <c r="BD837" s="1"/>
      <c r="BE837" s="1"/>
      <c r="BF837" s="1"/>
      <c r="BG837" s="1"/>
      <c r="BH837" s="1"/>
      <c r="BI837" s="1"/>
      <c r="BJ837" s="1"/>
      <c r="BK837" s="1"/>
      <c r="BL837" s="1"/>
      <c r="BM837" s="1"/>
      <c r="BN837" s="1"/>
      <c r="BO837" s="1"/>
      <c r="BP837" s="1"/>
      <c r="BQ837" s="1"/>
      <c r="BR837" s="1"/>
      <c r="BS837" s="1"/>
      <c r="BT837" s="1"/>
      <c r="BU837" s="1"/>
    </row>
    <row r="838" spans="1:73" ht="14.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c r="AR838" s="1"/>
      <c r="AS838" s="1"/>
      <c r="AT838" s="1"/>
      <c r="AU838" s="1"/>
      <c r="AV838" s="1"/>
      <c r="AW838" s="1"/>
      <c r="AX838" s="220"/>
      <c r="AY838" s="1"/>
      <c r="AZ838" s="1"/>
      <c r="BA838" s="1"/>
      <c r="BB838" s="1"/>
      <c r="BC838" s="1"/>
      <c r="BD838" s="1"/>
      <c r="BE838" s="1"/>
      <c r="BF838" s="1"/>
      <c r="BG838" s="1"/>
      <c r="BH838" s="1"/>
      <c r="BI838" s="1"/>
      <c r="BJ838" s="1"/>
      <c r="BK838" s="1"/>
      <c r="BL838" s="1"/>
      <c r="BM838" s="1"/>
      <c r="BN838" s="1"/>
      <c r="BO838" s="1"/>
      <c r="BP838" s="1"/>
      <c r="BQ838" s="1"/>
      <c r="BR838" s="1"/>
      <c r="BS838" s="1"/>
      <c r="BT838" s="1"/>
      <c r="BU838" s="1"/>
    </row>
    <row r="839" spans="1:73" ht="14.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c r="AQ839" s="1"/>
      <c r="AR839" s="1"/>
      <c r="AS839" s="1"/>
      <c r="AT839" s="1"/>
      <c r="AU839" s="1"/>
      <c r="AV839" s="1"/>
      <c r="AW839" s="1"/>
      <c r="AX839" s="220"/>
      <c r="AY839" s="1"/>
      <c r="AZ839" s="1"/>
      <c r="BA839" s="1"/>
      <c r="BB839" s="1"/>
      <c r="BC839" s="1"/>
      <c r="BD839" s="1"/>
      <c r="BE839" s="1"/>
      <c r="BF839" s="1"/>
      <c r="BG839" s="1"/>
      <c r="BH839" s="1"/>
      <c r="BI839" s="1"/>
      <c r="BJ839" s="1"/>
      <c r="BK839" s="1"/>
      <c r="BL839" s="1"/>
      <c r="BM839" s="1"/>
      <c r="BN839" s="1"/>
      <c r="BO839" s="1"/>
      <c r="BP839" s="1"/>
      <c r="BQ839" s="1"/>
      <c r="BR839" s="1"/>
      <c r="BS839" s="1"/>
      <c r="BT839" s="1"/>
      <c r="BU839" s="1"/>
    </row>
    <row r="840" spans="1:73" ht="14.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c r="AQ840" s="1"/>
      <c r="AR840" s="1"/>
      <c r="AS840" s="1"/>
      <c r="AT840" s="1"/>
      <c r="AU840" s="1"/>
      <c r="AV840" s="1"/>
      <c r="AW840" s="1"/>
      <c r="AX840" s="220"/>
      <c r="AY840" s="1"/>
      <c r="AZ840" s="1"/>
      <c r="BA840" s="1"/>
      <c r="BB840" s="1"/>
      <c r="BC840" s="1"/>
      <c r="BD840" s="1"/>
      <c r="BE840" s="1"/>
      <c r="BF840" s="1"/>
      <c r="BG840" s="1"/>
      <c r="BH840" s="1"/>
      <c r="BI840" s="1"/>
      <c r="BJ840" s="1"/>
      <c r="BK840" s="1"/>
      <c r="BL840" s="1"/>
      <c r="BM840" s="1"/>
      <c r="BN840" s="1"/>
      <c r="BO840" s="1"/>
      <c r="BP840" s="1"/>
      <c r="BQ840" s="1"/>
      <c r="BR840" s="1"/>
      <c r="BS840" s="1"/>
      <c r="BT840" s="1"/>
      <c r="BU840" s="1"/>
    </row>
    <row r="841" spans="1:73" ht="14.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c r="AQ841" s="1"/>
      <c r="AR841" s="1"/>
      <c r="AS841" s="1"/>
      <c r="AT841" s="1"/>
      <c r="AU841" s="1"/>
      <c r="AV841" s="1"/>
      <c r="AW841" s="1"/>
      <c r="AX841" s="220"/>
      <c r="AY841" s="1"/>
      <c r="AZ841" s="1"/>
      <c r="BA841" s="1"/>
      <c r="BB841" s="1"/>
      <c r="BC841" s="1"/>
      <c r="BD841" s="1"/>
      <c r="BE841" s="1"/>
      <c r="BF841" s="1"/>
      <c r="BG841" s="1"/>
      <c r="BH841" s="1"/>
      <c r="BI841" s="1"/>
      <c r="BJ841" s="1"/>
      <c r="BK841" s="1"/>
      <c r="BL841" s="1"/>
      <c r="BM841" s="1"/>
      <c r="BN841" s="1"/>
      <c r="BO841" s="1"/>
      <c r="BP841" s="1"/>
      <c r="BQ841" s="1"/>
      <c r="BR841" s="1"/>
      <c r="BS841" s="1"/>
      <c r="BT841" s="1"/>
      <c r="BU841" s="1"/>
    </row>
    <row r="842" spans="1:73" ht="14.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c r="AQ842" s="1"/>
      <c r="AR842" s="1"/>
      <c r="AS842" s="1"/>
      <c r="AT842" s="1"/>
      <c r="AU842" s="1"/>
      <c r="AV842" s="1"/>
      <c r="AW842" s="1"/>
      <c r="AX842" s="220"/>
      <c r="AY842" s="1"/>
      <c r="AZ842" s="1"/>
      <c r="BA842" s="1"/>
      <c r="BB842" s="1"/>
      <c r="BC842" s="1"/>
      <c r="BD842" s="1"/>
      <c r="BE842" s="1"/>
      <c r="BF842" s="1"/>
      <c r="BG842" s="1"/>
      <c r="BH842" s="1"/>
      <c r="BI842" s="1"/>
      <c r="BJ842" s="1"/>
      <c r="BK842" s="1"/>
      <c r="BL842" s="1"/>
      <c r="BM842" s="1"/>
      <c r="BN842" s="1"/>
      <c r="BO842" s="1"/>
      <c r="BP842" s="1"/>
      <c r="BQ842" s="1"/>
      <c r="BR842" s="1"/>
      <c r="BS842" s="1"/>
      <c r="BT842" s="1"/>
      <c r="BU842" s="1"/>
    </row>
    <row r="843" spans="1:73" ht="14.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c r="AQ843" s="1"/>
      <c r="AR843" s="1"/>
      <c r="AS843" s="1"/>
      <c r="AT843" s="1"/>
      <c r="AU843" s="1"/>
      <c r="AV843" s="1"/>
      <c r="AW843" s="1"/>
      <c r="AX843" s="220"/>
      <c r="AY843" s="1"/>
      <c r="AZ843" s="1"/>
      <c r="BA843" s="1"/>
      <c r="BB843" s="1"/>
      <c r="BC843" s="1"/>
      <c r="BD843" s="1"/>
      <c r="BE843" s="1"/>
      <c r="BF843" s="1"/>
      <c r="BG843" s="1"/>
      <c r="BH843" s="1"/>
      <c r="BI843" s="1"/>
      <c r="BJ843" s="1"/>
      <c r="BK843" s="1"/>
      <c r="BL843" s="1"/>
      <c r="BM843" s="1"/>
      <c r="BN843" s="1"/>
      <c r="BO843" s="1"/>
      <c r="BP843" s="1"/>
      <c r="BQ843" s="1"/>
      <c r="BR843" s="1"/>
      <c r="BS843" s="1"/>
      <c r="BT843" s="1"/>
      <c r="BU843" s="1"/>
    </row>
    <row r="844" spans="1:73" ht="14.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c r="AQ844" s="1"/>
      <c r="AR844" s="1"/>
      <c r="AS844" s="1"/>
      <c r="AT844" s="1"/>
      <c r="AU844" s="1"/>
      <c r="AV844" s="1"/>
      <c r="AW844" s="1"/>
      <c r="AX844" s="220"/>
      <c r="AY844" s="1"/>
      <c r="AZ844" s="1"/>
      <c r="BA844" s="1"/>
      <c r="BB844" s="1"/>
      <c r="BC844" s="1"/>
      <c r="BD844" s="1"/>
      <c r="BE844" s="1"/>
      <c r="BF844" s="1"/>
      <c r="BG844" s="1"/>
      <c r="BH844" s="1"/>
      <c r="BI844" s="1"/>
      <c r="BJ844" s="1"/>
      <c r="BK844" s="1"/>
      <c r="BL844" s="1"/>
      <c r="BM844" s="1"/>
      <c r="BN844" s="1"/>
      <c r="BO844" s="1"/>
      <c r="BP844" s="1"/>
      <c r="BQ844" s="1"/>
      <c r="BR844" s="1"/>
      <c r="BS844" s="1"/>
      <c r="BT844" s="1"/>
      <c r="BU844" s="1"/>
    </row>
    <row r="845" spans="1:73" ht="14.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c r="AQ845" s="1"/>
      <c r="AR845" s="1"/>
      <c r="AS845" s="1"/>
      <c r="AT845" s="1"/>
      <c r="AU845" s="1"/>
      <c r="AV845" s="1"/>
      <c r="AW845" s="1"/>
      <c r="AX845" s="220"/>
      <c r="AY845" s="1"/>
      <c r="AZ845" s="1"/>
      <c r="BA845" s="1"/>
      <c r="BB845" s="1"/>
      <c r="BC845" s="1"/>
      <c r="BD845" s="1"/>
      <c r="BE845" s="1"/>
      <c r="BF845" s="1"/>
      <c r="BG845" s="1"/>
      <c r="BH845" s="1"/>
      <c r="BI845" s="1"/>
      <c r="BJ845" s="1"/>
      <c r="BK845" s="1"/>
      <c r="BL845" s="1"/>
      <c r="BM845" s="1"/>
      <c r="BN845" s="1"/>
      <c r="BO845" s="1"/>
      <c r="BP845" s="1"/>
      <c r="BQ845" s="1"/>
      <c r="BR845" s="1"/>
      <c r="BS845" s="1"/>
      <c r="BT845" s="1"/>
      <c r="BU845" s="1"/>
    </row>
    <row r="846" spans="1:73" ht="14.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c r="AQ846" s="1"/>
      <c r="AR846" s="1"/>
      <c r="AS846" s="1"/>
      <c r="AT846" s="1"/>
      <c r="AU846" s="1"/>
      <c r="AV846" s="1"/>
      <c r="AW846" s="1"/>
      <c r="AX846" s="220"/>
      <c r="AY846" s="1"/>
      <c r="AZ846" s="1"/>
      <c r="BA846" s="1"/>
      <c r="BB846" s="1"/>
      <c r="BC846" s="1"/>
      <c r="BD846" s="1"/>
      <c r="BE846" s="1"/>
      <c r="BF846" s="1"/>
      <c r="BG846" s="1"/>
      <c r="BH846" s="1"/>
      <c r="BI846" s="1"/>
      <c r="BJ846" s="1"/>
      <c r="BK846" s="1"/>
      <c r="BL846" s="1"/>
      <c r="BM846" s="1"/>
      <c r="BN846" s="1"/>
      <c r="BO846" s="1"/>
      <c r="BP846" s="1"/>
      <c r="BQ846" s="1"/>
      <c r="BR846" s="1"/>
      <c r="BS846" s="1"/>
      <c r="BT846" s="1"/>
      <c r="BU846" s="1"/>
    </row>
    <row r="847" spans="1:73" ht="14.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c r="AQ847" s="1"/>
      <c r="AR847" s="1"/>
      <c r="AS847" s="1"/>
      <c r="AT847" s="1"/>
      <c r="AU847" s="1"/>
      <c r="AV847" s="1"/>
      <c r="AW847" s="1"/>
      <c r="AX847" s="220"/>
      <c r="AY847" s="1"/>
      <c r="AZ847" s="1"/>
      <c r="BA847" s="1"/>
      <c r="BB847" s="1"/>
      <c r="BC847" s="1"/>
      <c r="BD847" s="1"/>
      <c r="BE847" s="1"/>
      <c r="BF847" s="1"/>
      <c r="BG847" s="1"/>
      <c r="BH847" s="1"/>
      <c r="BI847" s="1"/>
      <c r="BJ847" s="1"/>
      <c r="BK847" s="1"/>
      <c r="BL847" s="1"/>
      <c r="BM847" s="1"/>
      <c r="BN847" s="1"/>
      <c r="BO847" s="1"/>
      <c r="BP847" s="1"/>
      <c r="BQ847" s="1"/>
      <c r="BR847" s="1"/>
      <c r="BS847" s="1"/>
      <c r="BT847" s="1"/>
      <c r="BU847" s="1"/>
    </row>
    <row r="848" spans="1:73" ht="14.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c r="AQ848" s="1"/>
      <c r="AR848" s="1"/>
      <c r="AS848" s="1"/>
      <c r="AT848" s="1"/>
      <c r="AU848" s="1"/>
      <c r="AV848" s="1"/>
      <c r="AW848" s="1"/>
      <c r="AX848" s="220"/>
      <c r="AY848" s="1"/>
      <c r="AZ848" s="1"/>
      <c r="BA848" s="1"/>
      <c r="BB848" s="1"/>
      <c r="BC848" s="1"/>
      <c r="BD848" s="1"/>
      <c r="BE848" s="1"/>
      <c r="BF848" s="1"/>
      <c r="BG848" s="1"/>
      <c r="BH848" s="1"/>
      <c r="BI848" s="1"/>
      <c r="BJ848" s="1"/>
      <c r="BK848" s="1"/>
      <c r="BL848" s="1"/>
      <c r="BM848" s="1"/>
      <c r="BN848" s="1"/>
      <c r="BO848" s="1"/>
      <c r="BP848" s="1"/>
      <c r="BQ848" s="1"/>
      <c r="BR848" s="1"/>
      <c r="BS848" s="1"/>
      <c r="BT848" s="1"/>
      <c r="BU848" s="1"/>
    </row>
    <row r="849" spans="1:73" ht="14.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c r="AQ849" s="1"/>
      <c r="AR849" s="1"/>
      <c r="AS849" s="1"/>
      <c r="AT849" s="1"/>
      <c r="AU849" s="1"/>
      <c r="AV849" s="1"/>
      <c r="AW849" s="1"/>
      <c r="AX849" s="220"/>
      <c r="AY849" s="1"/>
      <c r="AZ849" s="1"/>
      <c r="BA849" s="1"/>
      <c r="BB849" s="1"/>
      <c r="BC849" s="1"/>
      <c r="BD849" s="1"/>
      <c r="BE849" s="1"/>
      <c r="BF849" s="1"/>
      <c r="BG849" s="1"/>
      <c r="BH849" s="1"/>
      <c r="BI849" s="1"/>
      <c r="BJ849" s="1"/>
      <c r="BK849" s="1"/>
      <c r="BL849" s="1"/>
      <c r="BM849" s="1"/>
      <c r="BN849" s="1"/>
      <c r="BO849" s="1"/>
      <c r="BP849" s="1"/>
      <c r="BQ849" s="1"/>
      <c r="BR849" s="1"/>
      <c r="BS849" s="1"/>
      <c r="BT849" s="1"/>
      <c r="BU849" s="1"/>
    </row>
    <row r="850" spans="1:73" ht="14.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c r="AQ850" s="1"/>
      <c r="AR850" s="1"/>
      <c r="AS850" s="1"/>
      <c r="AT850" s="1"/>
      <c r="AU850" s="1"/>
      <c r="AV850" s="1"/>
      <c r="AW850" s="1"/>
      <c r="AX850" s="220"/>
      <c r="AY850" s="1"/>
      <c r="AZ850" s="1"/>
      <c r="BA850" s="1"/>
      <c r="BB850" s="1"/>
      <c r="BC850" s="1"/>
      <c r="BD850" s="1"/>
      <c r="BE850" s="1"/>
      <c r="BF850" s="1"/>
      <c r="BG850" s="1"/>
      <c r="BH850" s="1"/>
      <c r="BI850" s="1"/>
      <c r="BJ850" s="1"/>
      <c r="BK850" s="1"/>
      <c r="BL850" s="1"/>
      <c r="BM850" s="1"/>
      <c r="BN850" s="1"/>
      <c r="BO850" s="1"/>
      <c r="BP850" s="1"/>
      <c r="BQ850" s="1"/>
      <c r="BR850" s="1"/>
      <c r="BS850" s="1"/>
      <c r="BT850" s="1"/>
      <c r="BU850" s="1"/>
    </row>
    <row r="851" spans="1:73" ht="14.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c r="AQ851" s="1"/>
      <c r="AR851" s="1"/>
      <c r="AS851" s="1"/>
      <c r="AT851" s="1"/>
      <c r="AU851" s="1"/>
      <c r="AV851" s="1"/>
      <c r="AW851" s="1"/>
      <c r="AX851" s="220"/>
      <c r="AY851" s="1"/>
      <c r="AZ851" s="1"/>
      <c r="BA851" s="1"/>
      <c r="BB851" s="1"/>
      <c r="BC851" s="1"/>
      <c r="BD851" s="1"/>
      <c r="BE851" s="1"/>
      <c r="BF851" s="1"/>
      <c r="BG851" s="1"/>
      <c r="BH851" s="1"/>
      <c r="BI851" s="1"/>
      <c r="BJ851" s="1"/>
      <c r="BK851" s="1"/>
      <c r="BL851" s="1"/>
      <c r="BM851" s="1"/>
      <c r="BN851" s="1"/>
      <c r="BO851" s="1"/>
      <c r="BP851" s="1"/>
      <c r="BQ851" s="1"/>
      <c r="BR851" s="1"/>
      <c r="BS851" s="1"/>
      <c r="BT851" s="1"/>
      <c r="BU851" s="1"/>
    </row>
    <row r="852" spans="1:73" ht="14.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c r="AQ852" s="1"/>
      <c r="AR852" s="1"/>
      <c r="AS852" s="1"/>
      <c r="AT852" s="1"/>
      <c r="AU852" s="1"/>
      <c r="AV852" s="1"/>
      <c r="AW852" s="1"/>
      <c r="AX852" s="220"/>
      <c r="AY852" s="1"/>
      <c r="AZ852" s="1"/>
      <c r="BA852" s="1"/>
      <c r="BB852" s="1"/>
      <c r="BC852" s="1"/>
      <c r="BD852" s="1"/>
      <c r="BE852" s="1"/>
      <c r="BF852" s="1"/>
      <c r="BG852" s="1"/>
      <c r="BH852" s="1"/>
      <c r="BI852" s="1"/>
      <c r="BJ852" s="1"/>
      <c r="BK852" s="1"/>
      <c r="BL852" s="1"/>
      <c r="BM852" s="1"/>
      <c r="BN852" s="1"/>
      <c r="BO852" s="1"/>
      <c r="BP852" s="1"/>
      <c r="BQ852" s="1"/>
      <c r="BR852" s="1"/>
      <c r="BS852" s="1"/>
      <c r="BT852" s="1"/>
      <c r="BU852" s="1"/>
    </row>
    <row r="853" spans="1:73" ht="14.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c r="AQ853" s="1"/>
      <c r="AR853" s="1"/>
      <c r="AS853" s="1"/>
      <c r="AT853" s="1"/>
      <c r="AU853" s="1"/>
      <c r="AV853" s="1"/>
      <c r="AW853" s="1"/>
      <c r="AX853" s="220"/>
      <c r="AY853" s="1"/>
      <c r="AZ853" s="1"/>
      <c r="BA853" s="1"/>
      <c r="BB853" s="1"/>
      <c r="BC853" s="1"/>
      <c r="BD853" s="1"/>
      <c r="BE853" s="1"/>
      <c r="BF853" s="1"/>
      <c r="BG853" s="1"/>
      <c r="BH853" s="1"/>
      <c r="BI853" s="1"/>
      <c r="BJ853" s="1"/>
      <c r="BK853" s="1"/>
      <c r="BL853" s="1"/>
      <c r="BM853" s="1"/>
      <c r="BN853" s="1"/>
      <c r="BO853" s="1"/>
      <c r="BP853" s="1"/>
      <c r="BQ853" s="1"/>
      <c r="BR853" s="1"/>
      <c r="BS853" s="1"/>
      <c r="BT853" s="1"/>
      <c r="BU853" s="1"/>
    </row>
    <row r="854" spans="1:73" ht="14.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c r="AQ854" s="1"/>
      <c r="AR854" s="1"/>
      <c r="AS854" s="1"/>
      <c r="AT854" s="1"/>
      <c r="AU854" s="1"/>
      <c r="AV854" s="1"/>
      <c r="AW854" s="1"/>
      <c r="AX854" s="220"/>
      <c r="AY854" s="1"/>
      <c r="AZ854" s="1"/>
      <c r="BA854" s="1"/>
      <c r="BB854" s="1"/>
      <c r="BC854" s="1"/>
      <c r="BD854" s="1"/>
      <c r="BE854" s="1"/>
      <c r="BF854" s="1"/>
      <c r="BG854" s="1"/>
      <c r="BH854" s="1"/>
      <c r="BI854" s="1"/>
      <c r="BJ854" s="1"/>
      <c r="BK854" s="1"/>
      <c r="BL854" s="1"/>
      <c r="BM854" s="1"/>
      <c r="BN854" s="1"/>
      <c r="BO854" s="1"/>
      <c r="BP854" s="1"/>
      <c r="BQ854" s="1"/>
      <c r="BR854" s="1"/>
      <c r="BS854" s="1"/>
      <c r="BT854" s="1"/>
      <c r="BU854" s="1"/>
    </row>
    <row r="855" spans="1:73" ht="14.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c r="AQ855" s="1"/>
      <c r="AR855" s="1"/>
      <c r="AS855" s="1"/>
      <c r="AT855" s="1"/>
      <c r="AU855" s="1"/>
      <c r="AV855" s="1"/>
      <c r="AW855" s="1"/>
      <c r="AX855" s="220"/>
      <c r="AY855" s="1"/>
      <c r="AZ855" s="1"/>
      <c r="BA855" s="1"/>
      <c r="BB855" s="1"/>
      <c r="BC855" s="1"/>
      <c r="BD855" s="1"/>
      <c r="BE855" s="1"/>
      <c r="BF855" s="1"/>
      <c r="BG855" s="1"/>
      <c r="BH855" s="1"/>
      <c r="BI855" s="1"/>
      <c r="BJ855" s="1"/>
      <c r="BK855" s="1"/>
      <c r="BL855" s="1"/>
      <c r="BM855" s="1"/>
      <c r="BN855" s="1"/>
      <c r="BO855" s="1"/>
      <c r="BP855" s="1"/>
      <c r="BQ855" s="1"/>
      <c r="BR855" s="1"/>
      <c r="BS855" s="1"/>
      <c r="BT855" s="1"/>
      <c r="BU855" s="1"/>
    </row>
    <row r="856" spans="1:73" ht="14.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c r="AQ856" s="1"/>
      <c r="AR856" s="1"/>
      <c r="AS856" s="1"/>
      <c r="AT856" s="1"/>
      <c r="AU856" s="1"/>
      <c r="AV856" s="1"/>
      <c r="AW856" s="1"/>
      <c r="AX856" s="220"/>
      <c r="AY856" s="1"/>
      <c r="AZ856" s="1"/>
      <c r="BA856" s="1"/>
      <c r="BB856" s="1"/>
      <c r="BC856" s="1"/>
      <c r="BD856" s="1"/>
      <c r="BE856" s="1"/>
      <c r="BF856" s="1"/>
      <c r="BG856" s="1"/>
      <c r="BH856" s="1"/>
      <c r="BI856" s="1"/>
      <c r="BJ856" s="1"/>
      <c r="BK856" s="1"/>
      <c r="BL856" s="1"/>
      <c r="BM856" s="1"/>
      <c r="BN856" s="1"/>
      <c r="BO856" s="1"/>
      <c r="BP856" s="1"/>
      <c r="BQ856" s="1"/>
      <c r="BR856" s="1"/>
      <c r="BS856" s="1"/>
      <c r="BT856" s="1"/>
      <c r="BU856" s="1"/>
    </row>
    <row r="857" spans="1:73" ht="14.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c r="AQ857" s="1"/>
      <c r="AR857" s="1"/>
      <c r="AS857" s="1"/>
      <c r="AT857" s="1"/>
      <c r="AU857" s="1"/>
      <c r="AV857" s="1"/>
      <c r="AW857" s="1"/>
      <c r="AX857" s="220"/>
      <c r="AY857" s="1"/>
      <c r="AZ857" s="1"/>
      <c r="BA857" s="1"/>
      <c r="BB857" s="1"/>
      <c r="BC857" s="1"/>
      <c r="BD857" s="1"/>
      <c r="BE857" s="1"/>
      <c r="BF857" s="1"/>
      <c r="BG857" s="1"/>
      <c r="BH857" s="1"/>
      <c r="BI857" s="1"/>
      <c r="BJ857" s="1"/>
      <c r="BK857" s="1"/>
      <c r="BL857" s="1"/>
      <c r="BM857" s="1"/>
      <c r="BN857" s="1"/>
      <c r="BO857" s="1"/>
      <c r="BP857" s="1"/>
      <c r="BQ857" s="1"/>
      <c r="BR857" s="1"/>
      <c r="BS857" s="1"/>
      <c r="BT857" s="1"/>
      <c r="BU857" s="1"/>
    </row>
    <row r="858" spans="1:73" ht="14.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c r="AQ858" s="1"/>
      <c r="AR858" s="1"/>
      <c r="AS858" s="1"/>
      <c r="AT858" s="1"/>
      <c r="AU858" s="1"/>
      <c r="AV858" s="1"/>
      <c r="AW858" s="1"/>
      <c r="AX858" s="220"/>
      <c r="AY858" s="1"/>
      <c r="AZ858" s="1"/>
      <c r="BA858" s="1"/>
      <c r="BB858" s="1"/>
      <c r="BC858" s="1"/>
      <c r="BD858" s="1"/>
      <c r="BE858" s="1"/>
      <c r="BF858" s="1"/>
      <c r="BG858" s="1"/>
      <c r="BH858" s="1"/>
      <c r="BI858" s="1"/>
      <c r="BJ858" s="1"/>
      <c r="BK858" s="1"/>
      <c r="BL858" s="1"/>
      <c r="BM858" s="1"/>
      <c r="BN858" s="1"/>
      <c r="BO858" s="1"/>
      <c r="BP858" s="1"/>
      <c r="BQ858" s="1"/>
      <c r="BR858" s="1"/>
      <c r="BS858" s="1"/>
      <c r="BT858" s="1"/>
      <c r="BU858" s="1"/>
    </row>
    <row r="859" spans="1:73" ht="14.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c r="AQ859" s="1"/>
      <c r="AR859" s="1"/>
      <c r="AS859" s="1"/>
      <c r="AT859" s="1"/>
      <c r="AU859" s="1"/>
      <c r="AV859" s="1"/>
      <c r="AW859" s="1"/>
      <c r="AX859" s="220"/>
      <c r="AY859" s="1"/>
      <c r="AZ859" s="1"/>
      <c r="BA859" s="1"/>
      <c r="BB859" s="1"/>
      <c r="BC859" s="1"/>
      <c r="BD859" s="1"/>
      <c r="BE859" s="1"/>
      <c r="BF859" s="1"/>
      <c r="BG859" s="1"/>
      <c r="BH859" s="1"/>
      <c r="BI859" s="1"/>
      <c r="BJ859" s="1"/>
      <c r="BK859" s="1"/>
      <c r="BL859" s="1"/>
      <c r="BM859" s="1"/>
      <c r="BN859" s="1"/>
      <c r="BO859" s="1"/>
      <c r="BP859" s="1"/>
      <c r="BQ859" s="1"/>
      <c r="BR859" s="1"/>
      <c r="BS859" s="1"/>
      <c r="BT859" s="1"/>
      <c r="BU859" s="1"/>
    </row>
    <row r="860" spans="1:73" ht="14.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c r="AQ860" s="1"/>
      <c r="AR860" s="1"/>
      <c r="AS860" s="1"/>
      <c r="AT860" s="1"/>
      <c r="AU860" s="1"/>
      <c r="AV860" s="1"/>
      <c r="AW860" s="1"/>
      <c r="AX860" s="220"/>
      <c r="AY860" s="1"/>
      <c r="AZ860" s="1"/>
      <c r="BA860" s="1"/>
      <c r="BB860" s="1"/>
      <c r="BC860" s="1"/>
      <c r="BD860" s="1"/>
      <c r="BE860" s="1"/>
      <c r="BF860" s="1"/>
      <c r="BG860" s="1"/>
      <c r="BH860" s="1"/>
      <c r="BI860" s="1"/>
      <c r="BJ860" s="1"/>
      <c r="BK860" s="1"/>
      <c r="BL860" s="1"/>
      <c r="BM860" s="1"/>
      <c r="BN860" s="1"/>
      <c r="BO860" s="1"/>
      <c r="BP860" s="1"/>
      <c r="BQ860" s="1"/>
      <c r="BR860" s="1"/>
      <c r="BS860" s="1"/>
      <c r="BT860" s="1"/>
      <c r="BU860" s="1"/>
    </row>
    <row r="861" spans="1:73" ht="14.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c r="AQ861" s="1"/>
      <c r="AR861" s="1"/>
      <c r="AS861" s="1"/>
      <c r="AT861" s="1"/>
      <c r="AU861" s="1"/>
      <c r="AV861" s="1"/>
      <c r="AW861" s="1"/>
      <c r="AX861" s="220"/>
      <c r="AY861" s="1"/>
      <c r="AZ861" s="1"/>
      <c r="BA861" s="1"/>
      <c r="BB861" s="1"/>
      <c r="BC861" s="1"/>
      <c r="BD861" s="1"/>
      <c r="BE861" s="1"/>
      <c r="BF861" s="1"/>
      <c r="BG861" s="1"/>
      <c r="BH861" s="1"/>
      <c r="BI861" s="1"/>
      <c r="BJ861" s="1"/>
      <c r="BK861" s="1"/>
      <c r="BL861" s="1"/>
      <c r="BM861" s="1"/>
      <c r="BN861" s="1"/>
      <c r="BO861" s="1"/>
      <c r="BP861" s="1"/>
      <c r="BQ861" s="1"/>
      <c r="BR861" s="1"/>
      <c r="BS861" s="1"/>
      <c r="BT861" s="1"/>
      <c r="BU861" s="1"/>
    </row>
    <row r="862" spans="1:73" ht="14.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c r="AQ862" s="1"/>
      <c r="AR862" s="1"/>
      <c r="AS862" s="1"/>
      <c r="AT862" s="1"/>
      <c r="AU862" s="1"/>
      <c r="AV862" s="1"/>
      <c r="AW862" s="1"/>
      <c r="AX862" s="220"/>
      <c r="AY862" s="1"/>
      <c r="AZ862" s="1"/>
      <c r="BA862" s="1"/>
      <c r="BB862" s="1"/>
      <c r="BC862" s="1"/>
      <c r="BD862" s="1"/>
      <c r="BE862" s="1"/>
      <c r="BF862" s="1"/>
      <c r="BG862" s="1"/>
      <c r="BH862" s="1"/>
      <c r="BI862" s="1"/>
      <c r="BJ862" s="1"/>
      <c r="BK862" s="1"/>
      <c r="BL862" s="1"/>
      <c r="BM862" s="1"/>
      <c r="BN862" s="1"/>
      <c r="BO862" s="1"/>
      <c r="BP862" s="1"/>
      <c r="BQ862" s="1"/>
      <c r="BR862" s="1"/>
      <c r="BS862" s="1"/>
      <c r="BT862" s="1"/>
      <c r="BU862" s="1"/>
    </row>
    <row r="863" spans="1:73" ht="14.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c r="AQ863" s="1"/>
      <c r="AR863" s="1"/>
      <c r="AS863" s="1"/>
      <c r="AT863" s="1"/>
      <c r="AU863" s="1"/>
      <c r="AV863" s="1"/>
      <c r="AW863" s="1"/>
      <c r="AX863" s="220"/>
      <c r="AY863" s="1"/>
      <c r="AZ863" s="1"/>
      <c r="BA863" s="1"/>
      <c r="BB863" s="1"/>
      <c r="BC863" s="1"/>
      <c r="BD863" s="1"/>
      <c r="BE863" s="1"/>
      <c r="BF863" s="1"/>
      <c r="BG863" s="1"/>
      <c r="BH863" s="1"/>
      <c r="BI863" s="1"/>
      <c r="BJ863" s="1"/>
      <c r="BK863" s="1"/>
      <c r="BL863" s="1"/>
      <c r="BM863" s="1"/>
      <c r="BN863" s="1"/>
      <c r="BO863" s="1"/>
      <c r="BP863" s="1"/>
      <c r="BQ863" s="1"/>
      <c r="BR863" s="1"/>
      <c r="BS863" s="1"/>
      <c r="BT863" s="1"/>
      <c r="BU863" s="1"/>
    </row>
    <row r="864" spans="1:73" ht="14.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c r="AQ864" s="1"/>
      <c r="AR864" s="1"/>
      <c r="AS864" s="1"/>
      <c r="AT864" s="1"/>
      <c r="AU864" s="1"/>
      <c r="AV864" s="1"/>
      <c r="AW864" s="1"/>
      <c r="AX864" s="220"/>
      <c r="AY864" s="1"/>
      <c r="AZ864" s="1"/>
      <c r="BA864" s="1"/>
      <c r="BB864" s="1"/>
      <c r="BC864" s="1"/>
      <c r="BD864" s="1"/>
      <c r="BE864" s="1"/>
      <c r="BF864" s="1"/>
      <c r="BG864" s="1"/>
      <c r="BH864" s="1"/>
      <c r="BI864" s="1"/>
      <c r="BJ864" s="1"/>
      <c r="BK864" s="1"/>
      <c r="BL864" s="1"/>
      <c r="BM864" s="1"/>
      <c r="BN864" s="1"/>
      <c r="BO864" s="1"/>
      <c r="BP864" s="1"/>
      <c r="BQ864" s="1"/>
      <c r="BR864" s="1"/>
      <c r="BS864" s="1"/>
      <c r="BT864" s="1"/>
      <c r="BU864" s="1"/>
    </row>
    <row r="865" spans="1:73" ht="14.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c r="AQ865" s="1"/>
      <c r="AR865" s="1"/>
      <c r="AS865" s="1"/>
      <c r="AT865" s="1"/>
      <c r="AU865" s="1"/>
      <c r="AV865" s="1"/>
      <c r="AW865" s="1"/>
      <c r="AX865" s="220"/>
      <c r="AY865" s="1"/>
      <c r="AZ865" s="1"/>
      <c r="BA865" s="1"/>
      <c r="BB865" s="1"/>
      <c r="BC865" s="1"/>
      <c r="BD865" s="1"/>
      <c r="BE865" s="1"/>
      <c r="BF865" s="1"/>
      <c r="BG865" s="1"/>
      <c r="BH865" s="1"/>
      <c r="BI865" s="1"/>
      <c r="BJ865" s="1"/>
      <c r="BK865" s="1"/>
      <c r="BL865" s="1"/>
      <c r="BM865" s="1"/>
      <c r="BN865" s="1"/>
      <c r="BO865" s="1"/>
      <c r="BP865" s="1"/>
      <c r="BQ865" s="1"/>
      <c r="BR865" s="1"/>
      <c r="BS865" s="1"/>
      <c r="BT865" s="1"/>
      <c r="BU865" s="1"/>
    </row>
    <row r="866" spans="1:73" ht="14.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c r="AQ866" s="1"/>
      <c r="AR866" s="1"/>
      <c r="AS866" s="1"/>
      <c r="AT866" s="1"/>
      <c r="AU866" s="1"/>
      <c r="AV866" s="1"/>
      <c r="AW866" s="1"/>
      <c r="AX866" s="220"/>
      <c r="AY866" s="1"/>
      <c r="AZ866" s="1"/>
      <c r="BA866" s="1"/>
      <c r="BB866" s="1"/>
      <c r="BC866" s="1"/>
      <c r="BD866" s="1"/>
      <c r="BE866" s="1"/>
      <c r="BF866" s="1"/>
      <c r="BG866" s="1"/>
      <c r="BH866" s="1"/>
      <c r="BI866" s="1"/>
      <c r="BJ866" s="1"/>
      <c r="BK866" s="1"/>
      <c r="BL866" s="1"/>
      <c r="BM866" s="1"/>
      <c r="BN866" s="1"/>
      <c r="BO866" s="1"/>
      <c r="BP866" s="1"/>
      <c r="BQ866" s="1"/>
      <c r="BR866" s="1"/>
      <c r="BS866" s="1"/>
      <c r="BT866" s="1"/>
      <c r="BU866" s="1"/>
    </row>
    <row r="867" spans="1:73" ht="14.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c r="AQ867" s="1"/>
      <c r="AR867" s="1"/>
      <c r="AS867" s="1"/>
      <c r="AT867" s="1"/>
      <c r="AU867" s="1"/>
      <c r="AV867" s="1"/>
      <c r="AW867" s="1"/>
      <c r="AX867" s="220"/>
      <c r="AY867" s="1"/>
      <c r="AZ867" s="1"/>
      <c r="BA867" s="1"/>
      <c r="BB867" s="1"/>
      <c r="BC867" s="1"/>
      <c r="BD867" s="1"/>
      <c r="BE867" s="1"/>
      <c r="BF867" s="1"/>
      <c r="BG867" s="1"/>
      <c r="BH867" s="1"/>
      <c r="BI867" s="1"/>
      <c r="BJ867" s="1"/>
      <c r="BK867" s="1"/>
      <c r="BL867" s="1"/>
      <c r="BM867" s="1"/>
      <c r="BN867" s="1"/>
      <c r="BO867" s="1"/>
      <c r="BP867" s="1"/>
      <c r="BQ867" s="1"/>
      <c r="BR867" s="1"/>
      <c r="BS867" s="1"/>
      <c r="BT867" s="1"/>
      <c r="BU867" s="1"/>
    </row>
    <row r="868" spans="1:73" ht="14.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c r="AQ868" s="1"/>
      <c r="AR868" s="1"/>
      <c r="AS868" s="1"/>
      <c r="AT868" s="1"/>
      <c r="AU868" s="1"/>
      <c r="AV868" s="1"/>
      <c r="AW868" s="1"/>
      <c r="AX868" s="220"/>
      <c r="AY868" s="1"/>
      <c r="AZ868" s="1"/>
      <c r="BA868" s="1"/>
      <c r="BB868" s="1"/>
      <c r="BC868" s="1"/>
      <c r="BD868" s="1"/>
      <c r="BE868" s="1"/>
      <c r="BF868" s="1"/>
      <c r="BG868" s="1"/>
      <c r="BH868" s="1"/>
      <c r="BI868" s="1"/>
      <c r="BJ868" s="1"/>
      <c r="BK868" s="1"/>
      <c r="BL868" s="1"/>
      <c r="BM868" s="1"/>
      <c r="BN868" s="1"/>
      <c r="BO868" s="1"/>
      <c r="BP868" s="1"/>
      <c r="BQ868" s="1"/>
      <c r="BR868" s="1"/>
      <c r="BS868" s="1"/>
      <c r="BT868" s="1"/>
      <c r="BU868" s="1"/>
    </row>
    <row r="869" spans="1:73" ht="14.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c r="AQ869" s="1"/>
      <c r="AR869" s="1"/>
      <c r="AS869" s="1"/>
      <c r="AT869" s="1"/>
      <c r="AU869" s="1"/>
      <c r="AV869" s="1"/>
      <c r="AW869" s="1"/>
      <c r="AX869" s="220"/>
      <c r="AY869" s="1"/>
      <c r="AZ869" s="1"/>
      <c r="BA869" s="1"/>
      <c r="BB869" s="1"/>
      <c r="BC869" s="1"/>
      <c r="BD869" s="1"/>
      <c r="BE869" s="1"/>
      <c r="BF869" s="1"/>
      <c r="BG869" s="1"/>
      <c r="BH869" s="1"/>
      <c r="BI869" s="1"/>
      <c r="BJ869" s="1"/>
      <c r="BK869" s="1"/>
      <c r="BL869" s="1"/>
      <c r="BM869" s="1"/>
      <c r="BN869" s="1"/>
      <c r="BO869" s="1"/>
      <c r="BP869" s="1"/>
      <c r="BQ869" s="1"/>
      <c r="BR869" s="1"/>
      <c r="BS869" s="1"/>
      <c r="BT869" s="1"/>
      <c r="BU869" s="1"/>
    </row>
    <row r="870" spans="1:73" ht="14.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c r="AQ870" s="1"/>
      <c r="AR870" s="1"/>
      <c r="AS870" s="1"/>
      <c r="AT870" s="1"/>
      <c r="AU870" s="1"/>
      <c r="AV870" s="1"/>
      <c r="AW870" s="1"/>
      <c r="AX870" s="220"/>
      <c r="AY870" s="1"/>
      <c r="AZ870" s="1"/>
      <c r="BA870" s="1"/>
      <c r="BB870" s="1"/>
      <c r="BC870" s="1"/>
      <c r="BD870" s="1"/>
      <c r="BE870" s="1"/>
      <c r="BF870" s="1"/>
      <c r="BG870" s="1"/>
      <c r="BH870" s="1"/>
      <c r="BI870" s="1"/>
      <c r="BJ870" s="1"/>
      <c r="BK870" s="1"/>
      <c r="BL870" s="1"/>
      <c r="BM870" s="1"/>
      <c r="BN870" s="1"/>
      <c r="BO870" s="1"/>
      <c r="BP870" s="1"/>
      <c r="BQ870" s="1"/>
      <c r="BR870" s="1"/>
      <c r="BS870" s="1"/>
      <c r="BT870" s="1"/>
      <c r="BU870" s="1"/>
    </row>
    <row r="871" spans="1:73" ht="14.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c r="AQ871" s="1"/>
      <c r="AR871" s="1"/>
      <c r="AS871" s="1"/>
      <c r="AT871" s="1"/>
      <c r="AU871" s="1"/>
      <c r="AV871" s="1"/>
      <c r="AW871" s="1"/>
      <c r="AX871" s="220"/>
      <c r="AY871" s="1"/>
      <c r="AZ871" s="1"/>
      <c r="BA871" s="1"/>
      <c r="BB871" s="1"/>
      <c r="BC871" s="1"/>
      <c r="BD871" s="1"/>
      <c r="BE871" s="1"/>
      <c r="BF871" s="1"/>
      <c r="BG871" s="1"/>
      <c r="BH871" s="1"/>
      <c r="BI871" s="1"/>
      <c r="BJ871" s="1"/>
      <c r="BK871" s="1"/>
      <c r="BL871" s="1"/>
      <c r="BM871" s="1"/>
      <c r="BN871" s="1"/>
      <c r="BO871" s="1"/>
      <c r="BP871" s="1"/>
      <c r="BQ871" s="1"/>
      <c r="BR871" s="1"/>
      <c r="BS871" s="1"/>
      <c r="BT871" s="1"/>
      <c r="BU871" s="1"/>
    </row>
    <row r="872" spans="1:73" ht="14.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c r="AQ872" s="1"/>
      <c r="AR872" s="1"/>
      <c r="AS872" s="1"/>
      <c r="AT872" s="1"/>
      <c r="AU872" s="1"/>
      <c r="AV872" s="1"/>
      <c r="AW872" s="1"/>
      <c r="AX872" s="220"/>
      <c r="AY872" s="1"/>
      <c r="AZ872" s="1"/>
      <c r="BA872" s="1"/>
      <c r="BB872" s="1"/>
      <c r="BC872" s="1"/>
      <c r="BD872" s="1"/>
      <c r="BE872" s="1"/>
      <c r="BF872" s="1"/>
      <c r="BG872" s="1"/>
      <c r="BH872" s="1"/>
      <c r="BI872" s="1"/>
      <c r="BJ872" s="1"/>
      <c r="BK872" s="1"/>
      <c r="BL872" s="1"/>
      <c r="BM872" s="1"/>
      <c r="BN872" s="1"/>
      <c r="BO872" s="1"/>
      <c r="BP872" s="1"/>
      <c r="BQ872" s="1"/>
      <c r="BR872" s="1"/>
      <c r="BS872" s="1"/>
      <c r="BT872" s="1"/>
      <c r="BU872" s="1"/>
    </row>
    <row r="873" spans="1:73" ht="14.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c r="AQ873" s="1"/>
      <c r="AR873" s="1"/>
      <c r="AS873" s="1"/>
      <c r="AT873" s="1"/>
      <c r="AU873" s="1"/>
      <c r="AV873" s="1"/>
      <c r="AW873" s="1"/>
      <c r="AX873" s="220"/>
      <c r="AY873" s="1"/>
      <c r="AZ873" s="1"/>
      <c r="BA873" s="1"/>
      <c r="BB873" s="1"/>
      <c r="BC873" s="1"/>
      <c r="BD873" s="1"/>
      <c r="BE873" s="1"/>
      <c r="BF873" s="1"/>
      <c r="BG873" s="1"/>
      <c r="BH873" s="1"/>
      <c r="BI873" s="1"/>
      <c r="BJ873" s="1"/>
      <c r="BK873" s="1"/>
      <c r="BL873" s="1"/>
      <c r="BM873" s="1"/>
      <c r="BN873" s="1"/>
      <c r="BO873" s="1"/>
      <c r="BP873" s="1"/>
      <c r="BQ873" s="1"/>
      <c r="BR873" s="1"/>
      <c r="BS873" s="1"/>
      <c r="BT873" s="1"/>
      <c r="BU873" s="1"/>
    </row>
    <row r="874" spans="1:73" ht="14.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c r="AQ874" s="1"/>
      <c r="AR874" s="1"/>
      <c r="AS874" s="1"/>
      <c r="AT874" s="1"/>
      <c r="AU874" s="1"/>
      <c r="AV874" s="1"/>
      <c r="AW874" s="1"/>
      <c r="AX874" s="220"/>
      <c r="AY874" s="1"/>
      <c r="AZ874" s="1"/>
      <c r="BA874" s="1"/>
      <c r="BB874" s="1"/>
      <c r="BC874" s="1"/>
      <c r="BD874" s="1"/>
      <c r="BE874" s="1"/>
      <c r="BF874" s="1"/>
      <c r="BG874" s="1"/>
      <c r="BH874" s="1"/>
      <c r="BI874" s="1"/>
      <c r="BJ874" s="1"/>
      <c r="BK874" s="1"/>
      <c r="BL874" s="1"/>
      <c r="BM874" s="1"/>
      <c r="BN874" s="1"/>
      <c r="BO874" s="1"/>
      <c r="BP874" s="1"/>
      <c r="BQ874" s="1"/>
      <c r="BR874" s="1"/>
      <c r="BS874" s="1"/>
      <c r="BT874" s="1"/>
      <c r="BU874" s="1"/>
    </row>
    <row r="875" spans="1:73" ht="14.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c r="AQ875" s="1"/>
      <c r="AR875" s="1"/>
      <c r="AS875" s="1"/>
      <c r="AT875" s="1"/>
      <c r="AU875" s="1"/>
      <c r="AV875" s="1"/>
      <c r="AW875" s="1"/>
      <c r="AX875" s="220"/>
      <c r="AY875" s="1"/>
      <c r="AZ875" s="1"/>
      <c r="BA875" s="1"/>
      <c r="BB875" s="1"/>
      <c r="BC875" s="1"/>
      <c r="BD875" s="1"/>
      <c r="BE875" s="1"/>
      <c r="BF875" s="1"/>
      <c r="BG875" s="1"/>
      <c r="BH875" s="1"/>
      <c r="BI875" s="1"/>
      <c r="BJ875" s="1"/>
      <c r="BK875" s="1"/>
      <c r="BL875" s="1"/>
      <c r="BM875" s="1"/>
      <c r="BN875" s="1"/>
      <c r="BO875" s="1"/>
      <c r="BP875" s="1"/>
      <c r="BQ875" s="1"/>
      <c r="BR875" s="1"/>
      <c r="BS875" s="1"/>
      <c r="BT875" s="1"/>
      <c r="BU875" s="1"/>
    </row>
    <row r="876" spans="1:73" ht="14.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P876" s="1"/>
      <c r="AQ876" s="1"/>
      <c r="AR876" s="1"/>
      <c r="AS876" s="1"/>
      <c r="AT876" s="1"/>
      <c r="AU876" s="1"/>
      <c r="AV876" s="1"/>
      <c r="AW876" s="1"/>
      <c r="AX876" s="220"/>
      <c r="AY876" s="1"/>
      <c r="AZ876" s="1"/>
      <c r="BA876" s="1"/>
      <c r="BB876" s="1"/>
      <c r="BC876" s="1"/>
      <c r="BD876" s="1"/>
      <c r="BE876" s="1"/>
      <c r="BF876" s="1"/>
      <c r="BG876" s="1"/>
      <c r="BH876" s="1"/>
      <c r="BI876" s="1"/>
      <c r="BJ876" s="1"/>
      <c r="BK876" s="1"/>
      <c r="BL876" s="1"/>
      <c r="BM876" s="1"/>
      <c r="BN876" s="1"/>
      <c r="BO876" s="1"/>
      <c r="BP876" s="1"/>
      <c r="BQ876" s="1"/>
      <c r="BR876" s="1"/>
      <c r="BS876" s="1"/>
      <c r="BT876" s="1"/>
      <c r="BU876" s="1"/>
    </row>
    <row r="877" spans="1:73" ht="14.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P877" s="1"/>
      <c r="AQ877" s="1"/>
      <c r="AR877" s="1"/>
      <c r="AS877" s="1"/>
      <c r="AT877" s="1"/>
      <c r="AU877" s="1"/>
      <c r="AV877" s="1"/>
      <c r="AW877" s="1"/>
      <c r="AX877" s="220"/>
      <c r="AY877" s="1"/>
      <c r="AZ877" s="1"/>
      <c r="BA877" s="1"/>
      <c r="BB877" s="1"/>
      <c r="BC877" s="1"/>
      <c r="BD877" s="1"/>
      <c r="BE877" s="1"/>
      <c r="BF877" s="1"/>
      <c r="BG877" s="1"/>
      <c r="BH877" s="1"/>
      <c r="BI877" s="1"/>
      <c r="BJ877" s="1"/>
      <c r="BK877" s="1"/>
      <c r="BL877" s="1"/>
      <c r="BM877" s="1"/>
      <c r="BN877" s="1"/>
      <c r="BO877" s="1"/>
      <c r="BP877" s="1"/>
      <c r="BQ877" s="1"/>
      <c r="BR877" s="1"/>
      <c r="BS877" s="1"/>
      <c r="BT877" s="1"/>
      <c r="BU877" s="1"/>
    </row>
    <row r="878" spans="1:73" ht="14.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P878" s="1"/>
      <c r="AQ878" s="1"/>
      <c r="AR878" s="1"/>
      <c r="AS878" s="1"/>
      <c r="AT878" s="1"/>
      <c r="AU878" s="1"/>
      <c r="AV878" s="1"/>
      <c r="AW878" s="1"/>
      <c r="AX878" s="220"/>
      <c r="AY878" s="1"/>
      <c r="AZ878" s="1"/>
      <c r="BA878" s="1"/>
      <c r="BB878" s="1"/>
      <c r="BC878" s="1"/>
      <c r="BD878" s="1"/>
      <c r="BE878" s="1"/>
      <c r="BF878" s="1"/>
      <c r="BG878" s="1"/>
      <c r="BH878" s="1"/>
      <c r="BI878" s="1"/>
      <c r="BJ878" s="1"/>
      <c r="BK878" s="1"/>
      <c r="BL878" s="1"/>
      <c r="BM878" s="1"/>
      <c r="BN878" s="1"/>
      <c r="BO878" s="1"/>
      <c r="BP878" s="1"/>
      <c r="BQ878" s="1"/>
      <c r="BR878" s="1"/>
      <c r="BS878" s="1"/>
      <c r="BT878" s="1"/>
      <c r="BU878" s="1"/>
    </row>
    <row r="879" spans="1:73" ht="14.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P879" s="1"/>
      <c r="AQ879" s="1"/>
      <c r="AR879" s="1"/>
      <c r="AS879" s="1"/>
      <c r="AT879" s="1"/>
      <c r="AU879" s="1"/>
      <c r="AV879" s="1"/>
      <c r="AW879" s="1"/>
      <c r="AX879" s="220"/>
      <c r="AY879" s="1"/>
      <c r="AZ879" s="1"/>
      <c r="BA879" s="1"/>
      <c r="BB879" s="1"/>
      <c r="BC879" s="1"/>
      <c r="BD879" s="1"/>
      <c r="BE879" s="1"/>
      <c r="BF879" s="1"/>
      <c r="BG879" s="1"/>
      <c r="BH879" s="1"/>
      <c r="BI879" s="1"/>
      <c r="BJ879" s="1"/>
      <c r="BK879" s="1"/>
      <c r="BL879" s="1"/>
      <c r="BM879" s="1"/>
      <c r="BN879" s="1"/>
      <c r="BO879" s="1"/>
      <c r="BP879" s="1"/>
      <c r="BQ879" s="1"/>
      <c r="BR879" s="1"/>
      <c r="BS879" s="1"/>
      <c r="BT879" s="1"/>
      <c r="BU879" s="1"/>
    </row>
    <row r="880" spans="1:73" ht="14.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P880" s="1"/>
      <c r="AQ880" s="1"/>
      <c r="AR880" s="1"/>
      <c r="AS880" s="1"/>
      <c r="AT880" s="1"/>
      <c r="AU880" s="1"/>
      <c r="AV880" s="1"/>
      <c r="AW880" s="1"/>
      <c r="AX880" s="220"/>
      <c r="AY880" s="1"/>
      <c r="AZ880" s="1"/>
      <c r="BA880" s="1"/>
      <c r="BB880" s="1"/>
      <c r="BC880" s="1"/>
      <c r="BD880" s="1"/>
      <c r="BE880" s="1"/>
      <c r="BF880" s="1"/>
      <c r="BG880" s="1"/>
      <c r="BH880" s="1"/>
      <c r="BI880" s="1"/>
      <c r="BJ880" s="1"/>
      <c r="BK880" s="1"/>
      <c r="BL880" s="1"/>
      <c r="BM880" s="1"/>
      <c r="BN880" s="1"/>
      <c r="BO880" s="1"/>
      <c r="BP880" s="1"/>
      <c r="BQ880" s="1"/>
      <c r="BR880" s="1"/>
      <c r="BS880" s="1"/>
      <c r="BT880" s="1"/>
      <c r="BU880" s="1"/>
    </row>
    <row r="881" spans="1:73" ht="14.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P881" s="1"/>
      <c r="AQ881" s="1"/>
      <c r="AR881" s="1"/>
      <c r="AS881" s="1"/>
      <c r="AT881" s="1"/>
      <c r="AU881" s="1"/>
      <c r="AV881" s="1"/>
      <c r="AW881" s="1"/>
      <c r="AX881" s="220"/>
      <c r="AY881" s="1"/>
      <c r="AZ881" s="1"/>
      <c r="BA881" s="1"/>
      <c r="BB881" s="1"/>
      <c r="BC881" s="1"/>
      <c r="BD881" s="1"/>
      <c r="BE881" s="1"/>
      <c r="BF881" s="1"/>
      <c r="BG881" s="1"/>
      <c r="BH881" s="1"/>
      <c r="BI881" s="1"/>
      <c r="BJ881" s="1"/>
      <c r="BK881" s="1"/>
      <c r="BL881" s="1"/>
      <c r="BM881" s="1"/>
      <c r="BN881" s="1"/>
      <c r="BO881" s="1"/>
      <c r="BP881" s="1"/>
      <c r="BQ881" s="1"/>
      <c r="BR881" s="1"/>
      <c r="BS881" s="1"/>
      <c r="BT881" s="1"/>
      <c r="BU881" s="1"/>
    </row>
    <row r="882" spans="1:73" ht="14.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P882" s="1"/>
      <c r="AQ882" s="1"/>
      <c r="AR882" s="1"/>
      <c r="AS882" s="1"/>
      <c r="AT882" s="1"/>
      <c r="AU882" s="1"/>
      <c r="AV882" s="1"/>
      <c r="AW882" s="1"/>
      <c r="AX882" s="220"/>
      <c r="AY882" s="1"/>
      <c r="AZ882" s="1"/>
      <c r="BA882" s="1"/>
      <c r="BB882" s="1"/>
      <c r="BC882" s="1"/>
      <c r="BD882" s="1"/>
      <c r="BE882" s="1"/>
      <c r="BF882" s="1"/>
      <c r="BG882" s="1"/>
      <c r="BH882" s="1"/>
      <c r="BI882" s="1"/>
      <c r="BJ882" s="1"/>
      <c r="BK882" s="1"/>
      <c r="BL882" s="1"/>
      <c r="BM882" s="1"/>
      <c r="BN882" s="1"/>
      <c r="BO882" s="1"/>
      <c r="BP882" s="1"/>
      <c r="BQ882" s="1"/>
      <c r="BR882" s="1"/>
      <c r="BS882" s="1"/>
      <c r="BT882" s="1"/>
      <c r="BU882" s="1"/>
    </row>
    <row r="883" spans="1:73" ht="14.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P883" s="1"/>
      <c r="AQ883" s="1"/>
      <c r="AR883" s="1"/>
      <c r="AS883" s="1"/>
      <c r="AT883" s="1"/>
      <c r="AU883" s="1"/>
      <c r="AV883" s="1"/>
      <c r="AW883" s="1"/>
      <c r="AX883" s="220"/>
      <c r="AY883" s="1"/>
      <c r="AZ883" s="1"/>
      <c r="BA883" s="1"/>
      <c r="BB883" s="1"/>
      <c r="BC883" s="1"/>
      <c r="BD883" s="1"/>
      <c r="BE883" s="1"/>
      <c r="BF883" s="1"/>
      <c r="BG883" s="1"/>
      <c r="BH883" s="1"/>
      <c r="BI883" s="1"/>
      <c r="BJ883" s="1"/>
      <c r="BK883" s="1"/>
      <c r="BL883" s="1"/>
      <c r="BM883" s="1"/>
      <c r="BN883" s="1"/>
      <c r="BO883" s="1"/>
      <c r="BP883" s="1"/>
      <c r="BQ883" s="1"/>
      <c r="BR883" s="1"/>
      <c r="BS883" s="1"/>
      <c r="BT883" s="1"/>
      <c r="BU883" s="1"/>
    </row>
    <row r="884" spans="1:73" ht="14.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P884" s="1"/>
      <c r="AQ884" s="1"/>
      <c r="AR884" s="1"/>
      <c r="AS884" s="1"/>
      <c r="AT884" s="1"/>
      <c r="AU884" s="1"/>
      <c r="AV884" s="1"/>
      <c r="AW884" s="1"/>
      <c r="AX884" s="220"/>
      <c r="AY884" s="1"/>
      <c r="AZ884" s="1"/>
      <c r="BA884" s="1"/>
      <c r="BB884" s="1"/>
      <c r="BC884" s="1"/>
      <c r="BD884" s="1"/>
      <c r="BE884" s="1"/>
      <c r="BF884" s="1"/>
      <c r="BG884" s="1"/>
      <c r="BH884" s="1"/>
      <c r="BI884" s="1"/>
      <c r="BJ884" s="1"/>
      <c r="BK884" s="1"/>
      <c r="BL884" s="1"/>
      <c r="BM884" s="1"/>
      <c r="BN884" s="1"/>
      <c r="BO884" s="1"/>
      <c r="BP884" s="1"/>
      <c r="BQ884" s="1"/>
      <c r="BR884" s="1"/>
      <c r="BS884" s="1"/>
      <c r="BT884" s="1"/>
      <c r="BU884" s="1"/>
    </row>
    <row r="885" spans="1:73" ht="14.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P885" s="1"/>
      <c r="AQ885" s="1"/>
      <c r="AR885" s="1"/>
      <c r="AS885" s="1"/>
      <c r="AT885" s="1"/>
      <c r="AU885" s="1"/>
      <c r="AV885" s="1"/>
      <c r="AW885" s="1"/>
      <c r="AX885" s="220"/>
      <c r="AY885" s="1"/>
      <c r="AZ885" s="1"/>
      <c r="BA885" s="1"/>
      <c r="BB885" s="1"/>
      <c r="BC885" s="1"/>
      <c r="BD885" s="1"/>
      <c r="BE885" s="1"/>
      <c r="BF885" s="1"/>
      <c r="BG885" s="1"/>
      <c r="BH885" s="1"/>
      <c r="BI885" s="1"/>
      <c r="BJ885" s="1"/>
      <c r="BK885" s="1"/>
      <c r="BL885" s="1"/>
      <c r="BM885" s="1"/>
      <c r="BN885" s="1"/>
      <c r="BO885" s="1"/>
      <c r="BP885" s="1"/>
      <c r="BQ885" s="1"/>
      <c r="BR885" s="1"/>
      <c r="BS885" s="1"/>
      <c r="BT885" s="1"/>
      <c r="BU885" s="1"/>
    </row>
    <row r="886" spans="1:73" ht="14.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c r="AQ886" s="1"/>
      <c r="AR886" s="1"/>
      <c r="AS886" s="1"/>
      <c r="AT886" s="1"/>
      <c r="AU886" s="1"/>
      <c r="AV886" s="1"/>
      <c r="AW886" s="1"/>
      <c r="AX886" s="220"/>
      <c r="AY886" s="1"/>
      <c r="AZ886" s="1"/>
      <c r="BA886" s="1"/>
      <c r="BB886" s="1"/>
      <c r="BC886" s="1"/>
      <c r="BD886" s="1"/>
      <c r="BE886" s="1"/>
      <c r="BF886" s="1"/>
      <c r="BG886" s="1"/>
      <c r="BH886" s="1"/>
      <c r="BI886" s="1"/>
      <c r="BJ886" s="1"/>
      <c r="BK886" s="1"/>
      <c r="BL886" s="1"/>
      <c r="BM886" s="1"/>
      <c r="BN886" s="1"/>
      <c r="BO886" s="1"/>
      <c r="BP886" s="1"/>
      <c r="BQ886" s="1"/>
      <c r="BR886" s="1"/>
      <c r="BS886" s="1"/>
      <c r="BT886" s="1"/>
      <c r="BU886" s="1"/>
    </row>
    <row r="887" spans="1:73" ht="14.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P887" s="1"/>
      <c r="AQ887" s="1"/>
      <c r="AR887" s="1"/>
      <c r="AS887" s="1"/>
      <c r="AT887" s="1"/>
      <c r="AU887" s="1"/>
      <c r="AV887" s="1"/>
      <c r="AW887" s="1"/>
      <c r="AX887" s="220"/>
      <c r="AY887" s="1"/>
      <c r="AZ887" s="1"/>
      <c r="BA887" s="1"/>
      <c r="BB887" s="1"/>
      <c r="BC887" s="1"/>
      <c r="BD887" s="1"/>
      <c r="BE887" s="1"/>
      <c r="BF887" s="1"/>
      <c r="BG887" s="1"/>
      <c r="BH887" s="1"/>
      <c r="BI887" s="1"/>
      <c r="BJ887" s="1"/>
      <c r="BK887" s="1"/>
      <c r="BL887" s="1"/>
      <c r="BM887" s="1"/>
      <c r="BN887" s="1"/>
      <c r="BO887" s="1"/>
      <c r="BP887" s="1"/>
      <c r="BQ887" s="1"/>
      <c r="BR887" s="1"/>
      <c r="BS887" s="1"/>
      <c r="BT887" s="1"/>
      <c r="BU887" s="1"/>
    </row>
    <row r="888" spans="1:73" ht="14.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P888" s="1"/>
      <c r="AQ888" s="1"/>
      <c r="AR888" s="1"/>
      <c r="AS888" s="1"/>
      <c r="AT888" s="1"/>
      <c r="AU888" s="1"/>
      <c r="AV888" s="1"/>
      <c r="AW888" s="1"/>
      <c r="AX888" s="220"/>
      <c r="AY888" s="1"/>
      <c r="AZ888" s="1"/>
      <c r="BA888" s="1"/>
      <c r="BB888" s="1"/>
      <c r="BC888" s="1"/>
      <c r="BD888" s="1"/>
      <c r="BE888" s="1"/>
      <c r="BF888" s="1"/>
      <c r="BG888" s="1"/>
      <c r="BH888" s="1"/>
      <c r="BI888" s="1"/>
      <c r="BJ888" s="1"/>
      <c r="BK888" s="1"/>
      <c r="BL888" s="1"/>
      <c r="BM888" s="1"/>
      <c r="BN888" s="1"/>
      <c r="BO888" s="1"/>
      <c r="BP888" s="1"/>
      <c r="BQ888" s="1"/>
      <c r="BR888" s="1"/>
      <c r="BS888" s="1"/>
      <c r="BT888" s="1"/>
      <c r="BU888" s="1"/>
    </row>
    <row r="889" spans="1:73" ht="14.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P889" s="1"/>
      <c r="AQ889" s="1"/>
      <c r="AR889" s="1"/>
      <c r="AS889" s="1"/>
      <c r="AT889" s="1"/>
      <c r="AU889" s="1"/>
      <c r="AV889" s="1"/>
      <c r="AW889" s="1"/>
      <c r="AX889" s="220"/>
      <c r="AY889" s="1"/>
      <c r="AZ889" s="1"/>
      <c r="BA889" s="1"/>
      <c r="BB889" s="1"/>
      <c r="BC889" s="1"/>
      <c r="BD889" s="1"/>
      <c r="BE889" s="1"/>
      <c r="BF889" s="1"/>
      <c r="BG889" s="1"/>
      <c r="BH889" s="1"/>
      <c r="BI889" s="1"/>
      <c r="BJ889" s="1"/>
      <c r="BK889" s="1"/>
      <c r="BL889" s="1"/>
      <c r="BM889" s="1"/>
      <c r="BN889" s="1"/>
      <c r="BO889" s="1"/>
      <c r="BP889" s="1"/>
      <c r="BQ889" s="1"/>
      <c r="BR889" s="1"/>
      <c r="BS889" s="1"/>
      <c r="BT889" s="1"/>
      <c r="BU889" s="1"/>
    </row>
    <row r="890" spans="1:73" ht="14.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P890" s="1"/>
      <c r="AQ890" s="1"/>
      <c r="AR890" s="1"/>
      <c r="AS890" s="1"/>
      <c r="AT890" s="1"/>
      <c r="AU890" s="1"/>
      <c r="AV890" s="1"/>
      <c r="AW890" s="1"/>
      <c r="AX890" s="220"/>
      <c r="AY890" s="1"/>
      <c r="AZ890" s="1"/>
      <c r="BA890" s="1"/>
      <c r="BB890" s="1"/>
      <c r="BC890" s="1"/>
      <c r="BD890" s="1"/>
      <c r="BE890" s="1"/>
      <c r="BF890" s="1"/>
      <c r="BG890" s="1"/>
      <c r="BH890" s="1"/>
      <c r="BI890" s="1"/>
      <c r="BJ890" s="1"/>
      <c r="BK890" s="1"/>
      <c r="BL890" s="1"/>
      <c r="BM890" s="1"/>
      <c r="BN890" s="1"/>
      <c r="BO890" s="1"/>
      <c r="BP890" s="1"/>
      <c r="BQ890" s="1"/>
      <c r="BR890" s="1"/>
      <c r="BS890" s="1"/>
      <c r="BT890" s="1"/>
      <c r="BU890" s="1"/>
    </row>
    <row r="891" spans="1:73" ht="14.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P891" s="1"/>
      <c r="AQ891" s="1"/>
      <c r="AR891" s="1"/>
      <c r="AS891" s="1"/>
      <c r="AT891" s="1"/>
      <c r="AU891" s="1"/>
      <c r="AV891" s="1"/>
      <c r="AW891" s="1"/>
      <c r="AX891" s="220"/>
      <c r="AY891" s="1"/>
      <c r="AZ891" s="1"/>
      <c r="BA891" s="1"/>
      <c r="BB891" s="1"/>
      <c r="BC891" s="1"/>
      <c r="BD891" s="1"/>
      <c r="BE891" s="1"/>
      <c r="BF891" s="1"/>
      <c r="BG891" s="1"/>
      <c r="BH891" s="1"/>
      <c r="BI891" s="1"/>
      <c r="BJ891" s="1"/>
      <c r="BK891" s="1"/>
      <c r="BL891" s="1"/>
      <c r="BM891" s="1"/>
      <c r="BN891" s="1"/>
      <c r="BO891" s="1"/>
      <c r="BP891" s="1"/>
      <c r="BQ891" s="1"/>
      <c r="BR891" s="1"/>
      <c r="BS891" s="1"/>
      <c r="BT891" s="1"/>
      <c r="BU891" s="1"/>
    </row>
    <row r="892" spans="1:73" ht="14.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P892" s="1"/>
      <c r="AQ892" s="1"/>
      <c r="AR892" s="1"/>
      <c r="AS892" s="1"/>
      <c r="AT892" s="1"/>
      <c r="AU892" s="1"/>
      <c r="AV892" s="1"/>
      <c r="AW892" s="1"/>
      <c r="AX892" s="220"/>
      <c r="AY892" s="1"/>
      <c r="AZ892" s="1"/>
      <c r="BA892" s="1"/>
      <c r="BB892" s="1"/>
      <c r="BC892" s="1"/>
      <c r="BD892" s="1"/>
      <c r="BE892" s="1"/>
      <c r="BF892" s="1"/>
      <c r="BG892" s="1"/>
      <c r="BH892" s="1"/>
      <c r="BI892" s="1"/>
      <c r="BJ892" s="1"/>
      <c r="BK892" s="1"/>
      <c r="BL892" s="1"/>
      <c r="BM892" s="1"/>
      <c r="BN892" s="1"/>
      <c r="BO892" s="1"/>
      <c r="BP892" s="1"/>
      <c r="BQ892" s="1"/>
      <c r="BR892" s="1"/>
      <c r="BS892" s="1"/>
      <c r="BT892" s="1"/>
      <c r="BU892" s="1"/>
    </row>
    <row r="893" spans="1:73" ht="14.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P893" s="1"/>
      <c r="AQ893" s="1"/>
      <c r="AR893" s="1"/>
      <c r="AS893" s="1"/>
      <c r="AT893" s="1"/>
      <c r="AU893" s="1"/>
      <c r="AV893" s="1"/>
      <c r="AW893" s="1"/>
      <c r="AX893" s="220"/>
      <c r="AY893" s="1"/>
      <c r="AZ893" s="1"/>
      <c r="BA893" s="1"/>
      <c r="BB893" s="1"/>
      <c r="BC893" s="1"/>
      <c r="BD893" s="1"/>
      <c r="BE893" s="1"/>
      <c r="BF893" s="1"/>
      <c r="BG893" s="1"/>
      <c r="BH893" s="1"/>
      <c r="BI893" s="1"/>
      <c r="BJ893" s="1"/>
      <c r="BK893" s="1"/>
      <c r="BL893" s="1"/>
      <c r="BM893" s="1"/>
      <c r="BN893" s="1"/>
      <c r="BO893" s="1"/>
      <c r="BP893" s="1"/>
      <c r="BQ893" s="1"/>
      <c r="BR893" s="1"/>
      <c r="BS893" s="1"/>
      <c r="BT893" s="1"/>
      <c r="BU893" s="1"/>
    </row>
    <row r="894" spans="1:73" ht="14.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P894" s="1"/>
      <c r="AQ894" s="1"/>
      <c r="AR894" s="1"/>
      <c r="AS894" s="1"/>
      <c r="AT894" s="1"/>
      <c r="AU894" s="1"/>
      <c r="AV894" s="1"/>
      <c r="AW894" s="1"/>
      <c r="AX894" s="220"/>
      <c r="AY894" s="1"/>
      <c r="AZ894" s="1"/>
      <c r="BA894" s="1"/>
      <c r="BB894" s="1"/>
      <c r="BC894" s="1"/>
      <c r="BD894" s="1"/>
      <c r="BE894" s="1"/>
      <c r="BF894" s="1"/>
      <c r="BG894" s="1"/>
      <c r="BH894" s="1"/>
      <c r="BI894" s="1"/>
      <c r="BJ894" s="1"/>
      <c r="BK894" s="1"/>
      <c r="BL894" s="1"/>
      <c r="BM894" s="1"/>
      <c r="BN894" s="1"/>
      <c r="BO894" s="1"/>
      <c r="BP894" s="1"/>
      <c r="BQ894" s="1"/>
      <c r="BR894" s="1"/>
      <c r="BS894" s="1"/>
      <c r="BT894" s="1"/>
      <c r="BU894" s="1"/>
    </row>
    <row r="895" spans="1:73" ht="14.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P895" s="1"/>
      <c r="AQ895" s="1"/>
      <c r="AR895" s="1"/>
      <c r="AS895" s="1"/>
      <c r="AT895" s="1"/>
      <c r="AU895" s="1"/>
      <c r="AV895" s="1"/>
      <c r="AW895" s="1"/>
      <c r="AX895" s="220"/>
      <c r="AY895" s="1"/>
      <c r="AZ895" s="1"/>
      <c r="BA895" s="1"/>
      <c r="BB895" s="1"/>
      <c r="BC895" s="1"/>
      <c r="BD895" s="1"/>
      <c r="BE895" s="1"/>
      <c r="BF895" s="1"/>
      <c r="BG895" s="1"/>
      <c r="BH895" s="1"/>
      <c r="BI895" s="1"/>
      <c r="BJ895" s="1"/>
      <c r="BK895" s="1"/>
      <c r="BL895" s="1"/>
      <c r="BM895" s="1"/>
      <c r="BN895" s="1"/>
      <c r="BO895" s="1"/>
      <c r="BP895" s="1"/>
      <c r="BQ895" s="1"/>
      <c r="BR895" s="1"/>
      <c r="BS895" s="1"/>
      <c r="BT895" s="1"/>
      <c r="BU895" s="1"/>
    </row>
    <row r="896" spans="1:73" ht="14.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P896" s="1"/>
      <c r="AQ896" s="1"/>
      <c r="AR896" s="1"/>
      <c r="AS896" s="1"/>
      <c r="AT896" s="1"/>
      <c r="AU896" s="1"/>
      <c r="AV896" s="1"/>
      <c r="AW896" s="1"/>
      <c r="AX896" s="220"/>
      <c r="AY896" s="1"/>
      <c r="AZ896" s="1"/>
      <c r="BA896" s="1"/>
      <c r="BB896" s="1"/>
      <c r="BC896" s="1"/>
      <c r="BD896" s="1"/>
      <c r="BE896" s="1"/>
      <c r="BF896" s="1"/>
      <c r="BG896" s="1"/>
      <c r="BH896" s="1"/>
      <c r="BI896" s="1"/>
      <c r="BJ896" s="1"/>
      <c r="BK896" s="1"/>
      <c r="BL896" s="1"/>
      <c r="BM896" s="1"/>
      <c r="BN896" s="1"/>
      <c r="BO896" s="1"/>
      <c r="BP896" s="1"/>
      <c r="BQ896" s="1"/>
      <c r="BR896" s="1"/>
      <c r="BS896" s="1"/>
      <c r="BT896" s="1"/>
      <c r="BU896" s="1"/>
    </row>
    <row r="897" spans="1:73" ht="14.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P897" s="1"/>
      <c r="AQ897" s="1"/>
      <c r="AR897" s="1"/>
      <c r="AS897" s="1"/>
      <c r="AT897" s="1"/>
      <c r="AU897" s="1"/>
      <c r="AV897" s="1"/>
      <c r="AW897" s="1"/>
      <c r="AX897" s="220"/>
      <c r="AY897" s="1"/>
      <c r="AZ897" s="1"/>
      <c r="BA897" s="1"/>
      <c r="BB897" s="1"/>
      <c r="BC897" s="1"/>
      <c r="BD897" s="1"/>
      <c r="BE897" s="1"/>
      <c r="BF897" s="1"/>
      <c r="BG897" s="1"/>
      <c r="BH897" s="1"/>
      <c r="BI897" s="1"/>
      <c r="BJ897" s="1"/>
      <c r="BK897" s="1"/>
      <c r="BL897" s="1"/>
      <c r="BM897" s="1"/>
      <c r="BN897" s="1"/>
      <c r="BO897" s="1"/>
      <c r="BP897" s="1"/>
      <c r="BQ897" s="1"/>
      <c r="BR897" s="1"/>
      <c r="BS897" s="1"/>
      <c r="BT897" s="1"/>
      <c r="BU897" s="1"/>
    </row>
    <row r="898" spans="1:73" ht="14.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c r="AQ898" s="1"/>
      <c r="AR898" s="1"/>
      <c r="AS898" s="1"/>
      <c r="AT898" s="1"/>
      <c r="AU898" s="1"/>
      <c r="AV898" s="1"/>
      <c r="AW898" s="1"/>
      <c r="AX898" s="220"/>
      <c r="AY898" s="1"/>
      <c r="AZ898" s="1"/>
      <c r="BA898" s="1"/>
      <c r="BB898" s="1"/>
      <c r="BC898" s="1"/>
      <c r="BD898" s="1"/>
      <c r="BE898" s="1"/>
      <c r="BF898" s="1"/>
      <c r="BG898" s="1"/>
      <c r="BH898" s="1"/>
      <c r="BI898" s="1"/>
      <c r="BJ898" s="1"/>
      <c r="BK898" s="1"/>
      <c r="BL898" s="1"/>
      <c r="BM898" s="1"/>
      <c r="BN898" s="1"/>
      <c r="BO898" s="1"/>
      <c r="BP898" s="1"/>
      <c r="BQ898" s="1"/>
      <c r="BR898" s="1"/>
      <c r="BS898" s="1"/>
      <c r="BT898" s="1"/>
      <c r="BU898" s="1"/>
    </row>
    <row r="899" spans="1:73" ht="14.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P899" s="1"/>
      <c r="AQ899" s="1"/>
      <c r="AR899" s="1"/>
      <c r="AS899" s="1"/>
      <c r="AT899" s="1"/>
      <c r="AU899" s="1"/>
      <c r="AV899" s="1"/>
      <c r="AW899" s="1"/>
      <c r="AX899" s="220"/>
      <c r="AY899" s="1"/>
      <c r="AZ899" s="1"/>
      <c r="BA899" s="1"/>
      <c r="BB899" s="1"/>
      <c r="BC899" s="1"/>
      <c r="BD899" s="1"/>
      <c r="BE899" s="1"/>
      <c r="BF899" s="1"/>
      <c r="BG899" s="1"/>
      <c r="BH899" s="1"/>
      <c r="BI899" s="1"/>
      <c r="BJ899" s="1"/>
      <c r="BK899" s="1"/>
      <c r="BL899" s="1"/>
      <c r="BM899" s="1"/>
      <c r="BN899" s="1"/>
      <c r="BO899" s="1"/>
      <c r="BP899" s="1"/>
      <c r="BQ899" s="1"/>
      <c r="BR899" s="1"/>
      <c r="BS899" s="1"/>
      <c r="BT899" s="1"/>
      <c r="BU899" s="1"/>
    </row>
    <row r="900" spans="1:73" ht="14.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c r="AQ900" s="1"/>
      <c r="AR900" s="1"/>
      <c r="AS900" s="1"/>
      <c r="AT900" s="1"/>
      <c r="AU900" s="1"/>
      <c r="AV900" s="1"/>
      <c r="AW900" s="1"/>
      <c r="AX900" s="220"/>
      <c r="AY900" s="1"/>
      <c r="AZ900" s="1"/>
      <c r="BA900" s="1"/>
      <c r="BB900" s="1"/>
      <c r="BC900" s="1"/>
      <c r="BD900" s="1"/>
      <c r="BE900" s="1"/>
      <c r="BF900" s="1"/>
      <c r="BG900" s="1"/>
      <c r="BH900" s="1"/>
      <c r="BI900" s="1"/>
      <c r="BJ900" s="1"/>
      <c r="BK900" s="1"/>
      <c r="BL900" s="1"/>
      <c r="BM900" s="1"/>
      <c r="BN900" s="1"/>
      <c r="BO900" s="1"/>
      <c r="BP900" s="1"/>
      <c r="BQ900" s="1"/>
      <c r="BR900" s="1"/>
      <c r="BS900" s="1"/>
      <c r="BT900" s="1"/>
      <c r="BU900" s="1"/>
    </row>
    <row r="901" spans="1:73" ht="14.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P901" s="1"/>
      <c r="AQ901" s="1"/>
      <c r="AR901" s="1"/>
      <c r="AS901" s="1"/>
      <c r="AT901" s="1"/>
      <c r="AU901" s="1"/>
      <c r="AV901" s="1"/>
      <c r="AW901" s="1"/>
      <c r="AX901" s="220"/>
      <c r="AY901" s="1"/>
      <c r="AZ901" s="1"/>
      <c r="BA901" s="1"/>
      <c r="BB901" s="1"/>
      <c r="BC901" s="1"/>
      <c r="BD901" s="1"/>
      <c r="BE901" s="1"/>
      <c r="BF901" s="1"/>
      <c r="BG901" s="1"/>
      <c r="BH901" s="1"/>
      <c r="BI901" s="1"/>
      <c r="BJ901" s="1"/>
      <c r="BK901" s="1"/>
      <c r="BL901" s="1"/>
      <c r="BM901" s="1"/>
      <c r="BN901" s="1"/>
      <c r="BO901" s="1"/>
      <c r="BP901" s="1"/>
      <c r="BQ901" s="1"/>
      <c r="BR901" s="1"/>
      <c r="BS901" s="1"/>
      <c r="BT901" s="1"/>
      <c r="BU901" s="1"/>
    </row>
    <row r="902" spans="1:73" ht="14.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P902" s="1"/>
      <c r="AQ902" s="1"/>
      <c r="AR902" s="1"/>
      <c r="AS902" s="1"/>
      <c r="AT902" s="1"/>
      <c r="AU902" s="1"/>
      <c r="AV902" s="1"/>
      <c r="AW902" s="1"/>
      <c r="AX902" s="220"/>
      <c r="AY902" s="1"/>
      <c r="AZ902" s="1"/>
      <c r="BA902" s="1"/>
      <c r="BB902" s="1"/>
      <c r="BC902" s="1"/>
      <c r="BD902" s="1"/>
      <c r="BE902" s="1"/>
      <c r="BF902" s="1"/>
      <c r="BG902" s="1"/>
      <c r="BH902" s="1"/>
      <c r="BI902" s="1"/>
      <c r="BJ902" s="1"/>
      <c r="BK902" s="1"/>
      <c r="BL902" s="1"/>
      <c r="BM902" s="1"/>
      <c r="BN902" s="1"/>
      <c r="BO902" s="1"/>
      <c r="BP902" s="1"/>
      <c r="BQ902" s="1"/>
      <c r="BR902" s="1"/>
      <c r="BS902" s="1"/>
      <c r="BT902" s="1"/>
      <c r="BU902" s="1"/>
    </row>
    <row r="903" spans="1:73" ht="14.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P903" s="1"/>
      <c r="AQ903" s="1"/>
      <c r="AR903" s="1"/>
      <c r="AS903" s="1"/>
      <c r="AT903" s="1"/>
      <c r="AU903" s="1"/>
      <c r="AV903" s="1"/>
      <c r="AW903" s="1"/>
      <c r="AX903" s="220"/>
      <c r="AY903" s="1"/>
      <c r="AZ903" s="1"/>
      <c r="BA903" s="1"/>
      <c r="BB903" s="1"/>
      <c r="BC903" s="1"/>
      <c r="BD903" s="1"/>
      <c r="BE903" s="1"/>
      <c r="BF903" s="1"/>
      <c r="BG903" s="1"/>
      <c r="BH903" s="1"/>
      <c r="BI903" s="1"/>
      <c r="BJ903" s="1"/>
      <c r="BK903" s="1"/>
      <c r="BL903" s="1"/>
      <c r="BM903" s="1"/>
      <c r="BN903" s="1"/>
      <c r="BO903" s="1"/>
      <c r="BP903" s="1"/>
      <c r="BQ903" s="1"/>
      <c r="BR903" s="1"/>
      <c r="BS903" s="1"/>
      <c r="BT903" s="1"/>
      <c r="BU903" s="1"/>
    </row>
    <row r="904" spans="1:73" ht="14.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P904" s="1"/>
      <c r="AQ904" s="1"/>
      <c r="AR904" s="1"/>
      <c r="AS904" s="1"/>
      <c r="AT904" s="1"/>
      <c r="AU904" s="1"/>
      <c r="AV904" s="1"/>
      <c r="AW904" s="1"/>
      <c r="AX904" s="220"/>
      <c r="AY904" s="1"/>
      <c r="AZ904" s="1"/>
      <c r="BA904" s="1"/>
      <c r="BB904" s="1"/>
      <c r="BC904" s="1"/>
      <c r="BD904" s="1"/>
      <c r="BE904" s="1"/>
      <c r="BF904" s="1"/>
      <c r="BG904" s="1"/>
      <c r="BH904" s="1"/>
      <c r="BI904" s="1"/>
      <c r="BJ904" s="1"/>
      <c r="BK904" s="1"/>
      <c r="BL904" s="1"/>
      <c r="BM904" s="1"/>
      <c r="BN904" s="1"/>
      <c r="BO904" s="1"/>
      <c r="BP904" s="1"/>
      <c r="BQ904" s="1"/>
      <c r="BR904" s="1"/>
      <c r="BS904" s="1"/>
      <c r="BT904" s="1"/>
      <c r="BU904" s="1"/>
    </row>
    <row r="905" spans="1:73" ht="14.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c r="AQ905" s="1"/>
      <c r="AR905" s="1"/>
      <c r="AS905" s="1"/>
      <c r="AT905" s="1"/>
      <c r="AU905" s="1"/>
      <c r="AV905" s="1"/>
      <c r="AW905" s="1"/>
      <c r="AX905" s="220"/>
      <c r="AY905" s="1"/>
      <c r="AZ905" s="1"/>
      <c r="BA905" s="1"/>
      <c r="BB905" s="1"/>
      <c r="BC905" s="1"/>
      <c r="BD905" s="1"/>
      <c r="BE905" s="1"/>
      <c r="BF905" s="1"/>
      <c r="BG905" s="1"/>
      <c r="BH905" s="1"/>
      <c r="BI905" s="1"/>
      <c r="BJ905" s="1"/>
      <c r="BK905" s="1"/>
      <c r="BL905" s="1"/>
      <c r="BM905" s="1"/>
      <c r="BN905" s="1"/>
      <c r="BO905" s="1"/>
      <c r="BP905" s="1"/>
      <c r="BQ905" s="1"/>
      <c r="BR905" s="1"/>
      <c r="BS905" s="1"/>
      <c r="BT905" s="1"/>
      <c r="BU905" s="1"/>
    </row>
    <row r="906" spans="1:73" ht="14.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P906" s="1"/>
      <c r="AQ906" s="1"/>
      <c r="AR906" s="1"/>
      <c r="AS906" s="1"/>
      <c r="AT906" s="1"/>
      <c r="AU906" s="1"/>
      <c r="AV906" s="1"/>
      <c r="AW906" s="1"/>
      <c r="AX906" s="220"/>
      <c r="AY906" s="1"/>
      <c r="AZ906" s="1"/>
      <c r="BA906" s="1"/>
      <c r="BB906" s="1"/>
      <c r="BC906" s="1"/>
      <c r="BD906" s="1"/>
      <c r="BE906" s="1"/>
      <c r="BF906" s="1"/>
      <c r="BG906" s="1"/>
      <c r="BH906" s="1"/>
      <c r="BI906" s="1"/>
      <c r="BJ906" s="1"/>
      <c r="BK906" s="1"/>
      <c r="BL906" s="1"/>
      <c r="BM906" s="1"/>
      <c r="BN906" s="1"/>
      <c r="BO906" s="1"/>
      <c r="BP906" s="1"/>
      <c r="BQ906" s="1"/>
      <c r="BR906" s="1"/>
      <c r="BS906" s="1"/>
      <c r="BT906" s="1"/>
      <c r="BU906" s="1"/>
    </row>
    <row r="907" spans="1:73" ht="14.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P907" s="1"/>
      <c r="AQ907" s="1"/>
      <c r="AR907" s="1"/>
      <c r="AS907" s="1"/>
      <c r="AT907" s="1"/>
      <c r="AU907" s="1"/>
      <c r="AV907" s="1"/>
      <c r="AW907" s="1"/>
      <c r="AX907" s="220"/>
      <c r="AY907" s="1"/>
      <c r="AZ907" s="1"/>
      <c r="BA907" s="1"/>
      <c r="BB907" s="1"/>
      <c r="BC907" s="1"/>
      <c r="BD907" s="1"/>
      <c r="BE907" s="1"/>
      <c r="BF907" s="1"/>
      <c r="BG907" s="1"/>
      <c r="BH907" s="1"/>
      <c r="BI907" s="1"/>
      <c r="BJ907" s="1"/>
      <c r="BK907" s="1"/>
      <c r="BL907" s="1"/>
      <c r="BM907" s="1"/>
      <c r="BN907" s="1"/>
      <c r="BO907" s="1"/>
      <c r="BP907" s="1"/>
      <c r="BQ907" s="1"/>
      <c r="BR907" s="1"/>
      <c r="BS907" s="1"/>
      <c r="BT907" s="1"/>
      <c r="BU907" s="1"/>
    </row>
    <row r="908" spans="1:73" ht="14.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P908" s="1"/>
      <c r="AQ908" s="1"/>
      <c r="AR908" s="1"/>
      <c r="AS908" s="1"/>
      <c r="AT908" s="1"/>
      <c r="AU908" s="1"/>
      <c r="AV908" s="1"/>
      <c r="AW908" s="1"/>
      <c r="AX908" s="220"/>
      <c r="AY908" s="1"/>
      <c r="AZ908" s="1"/>
      <c r="BA908" s="1"/>
      <c r="BB908" s="1"/>
      <c r="BC908" s="1"/>
      <c r="BD908" s="1"/>
      <c r="BE908" s="1"/>
      <c r="BF908" s="1"/>
      <c r="BG908" s="1"/>
      <c r="BH908" s="1"/>
      <c r="BI908" s="1"/>
      <c r="BJ908" s="1"/>
      <c r="BK908" s="1"/>
      <c r="BL908" s="1"/>
      <c r="BM908" s="1"/>
      <c r="BN908" s="1"/>
      <c r="BO908" s="1"/>
      <c r="BP908" s="1"/>
      <c r="BQ908" s="1"/>
      <c r="BR908" s="1"/>
      <c r="BS908" s="1"/>
      <c r="BT908" s="1"/>
      <c r="BU908" s="1"/>
    </row>
  </sheetData>
  <autoFilter ref="A54:BU225"/>
  <mergeCells count="32">
    <mergeCell ref="L3:M3"/>
    <mergeCell ref="F51:K51"/>
    <mergeCell ref="F33:BF39"/>
    <mergeCell ref="A40:BH41"/>
    <mergeCell ref="BG33:BH34"/>
    <mergeCell ref="BG35:BH36"/>
    <mergeCell ref="BG37:BH39"/>
    <mergeCell ref="S51:AB52"/>
    <mergeCell ref="L51:R52"/>
    <mergeCell ref="AY52:AZ52"/>
    <mergeCell ref="AT52:AV52"/>
    <mergeCell ref="AW52:AX52"/>
    <mergeCell ref="AL51:AO52"/>
    <mergeCell ref="AT51:AX51"/>
    <mergeCell ref="AY51:BC51"/>
    <mergeCell ref="AP51:AS52"/>
    <mergeCell ref="BD51:BH51"/>
    <mergeCell ref="AY9:AZ9"/>
    <mergeCell ref="N53:R53"/>
    <mergeCell ref="A33:E39"/>
    <mergeCell ref="D51:E52"/>
    <mergeCell ref="BG52:BH52"/>
    <mergeCell ref="BD52:BF52"/>
    <mergeCell ref="BB52:BC52"/>
    <mergeCell ref="L53:M53"/>
    <mergeCell ref="AL53:AM53"/>
    <mergeCell ref="AN53:AO53"/>
    <mergeCell ref="S53:T53"/>
    <mergeCell ref="AC53:AD53"/>
    <mergeCell ref="Z53:AA53"/>
    <mergeCell ref="V53:W53"/>
    <mergeCell ref="X53:Y53"/>
  </mergeCells>
  <conditionalFormatting sqref="AI55:AK225">
    <cfRule type="cellIs" dxfId="129" priority="1" operator="equal">
      <formula>#REF!</formula>
    </cfRule>
  </conditionalFormatting>
  <conditionalFormatting sqref="AI55:AK225">
    <cfRule type="cellIs" dxfId="128" priority="2" operator="equal">
      <formula>#REF!</formula>
    </cfRule>
  </conditionalFormatting>
  <conditionalFormatting sqref="AI55:AK225">
    <cfRule type="cellIs" dxfId="127" priority="3" operator="equal">
      <formula>#REF!</formula>
    </cfRule>
  </conditionalFormatting>
  <conditionalFormatting sqref="Q55:Q225">
    <cfRule type="cellIs" dxfId="126" priority="4" operator="equal">
      <formula>"EXTREMA"</formula>
    </cfRule>
  </conditionalFormatting>
  <conditionalFormatting sqref="Q55:Q225">
    <cfRule type="cellIs" dxfId="125" priority="5" operator="equal">
      <formula>"BAJA"</formula>
    </cfRule>
  </conditionalFormatting>
  <conditionalFormatting sqref="Q55:Q225">
    <cfRule type="cellIs" dxfId="124" priority="6" operator="equal">
      <formula>"MODERADA"</formula>
    </cfRule>
  </conditionalFormatting>
  <conditionalFormatting sqref="AN55:AN225">
    <cfRule type="cellIs" dxfId="123" priority="7" operator="equal">
      <formula>"BAJA"</formula>
    </cfRule>
  </conditionalFormatting>
  <conditionalFormatting sqref="AN55:AN225">
    <cfRule type="cellIs" dxfId="122" priority="8" operator="equal">
      <formula>"MODERADA"</formula>
    </cfRule>
  </conditionalFormatting>
  <conditionalFormatting sqref="AN55:AN225">
    <cfRule type="cellIs" dxfId="121" priority="9" operator="greaterThan">
      <formula>MODERADA</formula>
    </cfRule>
  </conditionalFormatting>
  <conditionalFormatting sqref="AN55:AN225">
    <cfRule type="cellIs" dxfId="120" priority="10" operator="equal">
      <formula>"EXTREMA"</formula>
    </cfRule>
  </conditionalFormatting>
  <conditionalFormatting sqref="AI189:AK196">
    <cfRule type="cellIs" dxfId="119" priority="21" operator="equal">
      <formula>#REF!</formula>
    </cfRule>
  </conditionalFormatting>
  <conditionalFormatting sqref="AI189:AK196">
    <cfRule type="cellIs" dxfId="118" priority="22" operator="equal">
      <formula>#REF!</formula>
    </cfRule>
  </conditionalFormatting>
  <conditionalFormatting sqref="AI189:AK196">
    <cfRule type="cellIs" dxfId="117" priority="23" operator="equal">
      <formula>#REF!</formula>
    </cfRule>
  </conditionalFormatting>
  <conditionalFormatting sqref="AN189:AN196">
    <cfRule type="cellIs" dxfId="116" priority="24" operator="equal">
      <formula>"BAJA"</formula>
    </cfRule>
  </conditionalFormatting>
  <conditionalFormatting sqref="AN189:AN196">
    <cfRule type="cellIs" dxfId="115" priority="25" operator="equal">
      <formula>"MODERADA"</formula>
    </cfRule>
  </conditionalFormatting>
  <conditionalFormatting sqref="AN189:AN196">
    <cfRule type="cellIs" dxfId="114" priority="26" operator="greaterThan">
      <formula>MODERADA</formula>
    </cfRule>
  </conditionalFormatting>
  <conditionalFormatting sqref="AN189:AN196">
    <cfRule type="cellIs" dxfId="113" priority="27" operator="equal">
      <formula>"EXTREMA"</formula>
    </cfRule>
  </conditionalFormatting>
  <conditionalFormatting sqref="AI190:AK196">
    <cfRule type="cellIs" dxfId="112" priority="28" operator="equal">
      <formula>#REF!</formula>
    </cfRule>
  </conditionalFormatting>
  <conditionalFormatting sqref="AI190:AK196">
    <cfRule type="cellIs" dxfId="111" priority="29" operator="equal">
      <formula>#REF!</formula>
    </cfRule>
  </conditionalFormatting>
  <conditionalFormatting sqref="AI190:AK196">
    <cfRule type="cellIs" dxfId="110" priority="30" operator="equal">
      <formula>#REF!</formula>
    </cfRule>
  </conditionalFormatting>
  <conditionalFormatting sqref="AN190:AN196">
    <cfRule type="cellIs" dxfId="109" priority="31" operator="equal">
      <formula>"BAJA"</formula>
    </cfRule>
  </conditionalFormatting>
  <conditionalFormatting sqref="AN190:AN196">
    <cfRule type="cellIs" dxfId="108" priority="32" operator="equal">
      <formula>"MODERADA"</formula>
    </cfRule>
  </conditionalFormatting>
  <conditionalFormatting sqref="AN190:AN196">
    <cfRule type="cellIs" dxfId="107" priority="33" operator="greaterThan">
      <formula>MODERADA</formula>
    </cfRule>
  </conditionalFormatting>
  <conditionalFormatting sqref="AN190:AN196">
    <cfRule type="cellIs" dxfId="106" priority="34" operator="equal">
      <formula>"EXTREMA"</formula>
    </cfRule>
  </conditionalFormatting>
  <conditionalFormatting sqref="AI191:AK196">
    <cfRule type="cellIs" dxfId="105" priority="35" operator="equal">
      <formula>#REF!</formula>
    </cfRule>
  </conditionalFormatting>
  <conditionalFormatting sqref="AI191:AK196">
    <cfRule type="cellIs" dxfId="104" priority="36" operator="equal">
      <formula>#REF!</formula>
    </cfRule>
  </conditionalFormatting>
  <conditionalFormatting sqref="AI191:AK196">
    <cfRule type="cellIs" dxfId="103" priority="37" operator="equal">
      <formula>#REF!</formula>
    </cfRule>
  </conditionalFormatting>
  <conditionalFormatting sqref="AN191:AN196">
    <cfRule type="cellIs" dxfId="102" priority="38" operator="equal">
      <formula>"BAJA"</formula>
    </cfRule>
  </conditionalFormatting>
  <conditionalFormatting sqref="AN191:AN196">
    <cfRule type="cellIs" dxfId="101" priority="39" operator="equal">
      <formula>"MODERADA"</formula>
    </cfRule>
  </conditionalFormatting>
  <conditionalFormatting sqref="AN191:AN196">
    <cfRule type="cellIs" dxfId="100" priority="40" operator="greaterThan">
      <formula>MODERADA</formula>
    </cfRule>
  </conditionalFormatting>
  <conditionalFormatting sqref="AN191:AN196">
    <cfRule type="cellIs" dxfId="99" priority="41" operator="equal">
      <formula>"EXTREMA"</formula>
    </cfRule>
  </conditionalFormatting>
  <conditionalFormatting sqref="AI193:AK196">
    <cfRule type="cellIs" dxfId="98" priority="42" operator="equal">
      <formula>#REF!</formula>
    </cfRule>
  </conditionalFormatting>
  <conditionalFormatting sqref="AI193:AK196">
    <cfRule type="cellIs" dxfId="97" priority="43" operator="equal">
      <formula>#REF!</formula>
    </cfRule>
  </conditionalFormatting>
  <conditionalFormatting sqref="AI193:AK196">
    <cfRule type="cellIs" dxfId="96" priority="44" operator="equal">
      <formula>#REF!</formula>
    </cfRule>
  </conditionalFormatting>
  <conditionalFormatting sqref="AN193:AN196">
    <cfRule type="cellIs" dxfId="95" priority="45" operator="equal">
      <formula>"BAJA"</formula>
    </cfRule>
  </conditionalFormatting>
  <conditionalFormatting sqref="AN193:AN196">
    <cfRule type="cellIs" dxfId="94" priority="46" operator="equal">
      <formula>"MODERADA"</formula>
    </cfRule>
  </conditionalFormatting>
  <conditionalFormatting sqref="AN193:AN196">
    <cfRule type="cellIs" dxfId="93" priority="47" operator="greaterThan">
      <formula>MODERADA</formula>
    </cfRule>
  </conditionalFormatting>
  <conditionalFormatting sqref="AN193:AN196">
    <cfRule type="cellIs" dxfId="92" priority="48" operator="equal">
      <formula>"EXTREMA"</formula>
    </cfRule>
  </conditionalFormatting>
  <conditionalFormatting sqref="AI195:AK196">
    <cfRule type="cellIs" dxfId="91" priority="49" operator="equal">
      <formula>#REF!</formula>
    </cfRule>
  </conditionalFormatting>
  <conditionalFormatting sqref="AI195:AK196">
    <cfRule type="cellIs" dxfId="90" priority="50" operator="equal">
      <formula>#REF!</formula>
    </cfRule>
  </conditionalFormatting>
  <conditionalFormatting sqref="AI195:AK196">
    <cfRule type="cellIs" dxfId="89" priority="51" operator="equal">
      <formula>#REF!</formula>
    </cfRule>
  </conditionalFormatting>
  <conditionalFormatting sqref="AN195:AN196">
    <cfRule type="cellIs" dxfId="88" priority="52" operator="equal">
      <formula>"BAJA"</formula>
    </cfRule>
  </conditionalFormatting>
  <conditionalFormatting sqref="AN195:AN196">
    <cfRule type="cellIs" dxfId="87" priority="53" operator="equal">
      <formula>"MODERADA"</formula>
    </cfRule>
  </conditionalFormatting>
  <conditionalFormatting sqref="AN195:AN196">
    <cfRule type="cellIs" dxfId="86" priority="54" operator="greaterThan">
      <formula>MODERADA</formula>
    </cfRule>
  </conditionalFormatting>
  <conditionalFormatting sqref="AN195:AN196">
    <cfRule type="cellIs" dxfId="85" priority="55" operator="equal">
      <formula>"EXTREMA"</formula>
    </cfRule>
  </conditionalFormatting>
  <conditionalFormatting sqref="AI196:AK196">
    <cfRule type="cellIs" dxfId="84" priority="56" operator="equal">
      <formula>#REF!</formula>
    </cfRule>
  </conditionalFormatting>
  <conditionalFormatting sqref="AI196:AK196">
    <cfRule type="cellIs" dxfId="83" priority="57" operator="equal">
      <formula>#REF!</formula>
    </cfRule>
  </conditionalFormatting>
  <conditionalFormatting sqref="AI196:AK196">
    <cfRule type="cellIs" dxfId="82" priority="58" operator="equal">
      <formula>#REF!</formula>
    </cfRule>
  </conditionalFormatting>
  <conditionalFormatting sqref="AN196">
    <cfRule type="cellIs" dxfId="81" priority="59" operator="equal">
      <formula>"BAJA"</formula>
    </cfRule>
  </conditionalFormatting>
  <conditionalFormatting sqref="AN196">
    <cfRule type="cellIs" dxfId="80" priority="60" operator="equal">
      <formula>"MODERADA"</formula>
    </cfRule>
  </conditionalFormatting>
  <conditionalFormatting sqref="AN196">
    <cfRule type="cellIs" dxfId="79" priority="61" operator="greaterThan">
      <formula>MODERADA</formula>
    </cfRule>
  </conditionalFormatting>
  <conditionalFormatting sqref="AN196">
    <cfRule type="cellIs" dxfId="78" priority="62" operator="equal">
      <formula>"EXTREMA"</formula>
    </cfRule>
  </conditionalFormatting>
  <conditionalFormatting sqref="AI198:AK198">
    <cfRule type="cellIs" dxfId="77" priority="63" operator="equal">
      <formula>#REF!</formula>
    </cfRule>
  </conditionalFormatting>
  <conditionalFormatting sqref="AI198:AK198">
    <cfRule type="cellIs" dxfId="76" priority="64" operator="equal">
      <formula>#REF!</formula>
    </cfRule>
  </conditionalFormatting>
  <conditionalFormatting sqref="AI198:AK198">
    <cfRule type="cellIs" dxfId="75" priority="65" operator="equal">
      <formula>#REF!</formula>
    </cfRule>
  </conditionalFormatting>
  <conditionalFormatting sqref="AN198">
    <cfRule type="cellIs" dxfId="74" priority="66" operator="equal">
      <formula>"BAJA"</formula>
    </cfRule>
  </conditionalFormatting>
  <conditionalFormatting sqref="AN198">
    <cfRule type="cellIs" dxfId="73" priority="67" operator="equal">
      <formula>"MODERADA"</formula>
    </cfRule>
  </conditionalFormatting>
  <conditionalFormatting sqref="AN198">
    <cfRule type="cellIs" dxfId="72" priority="68" operator="greaterThan">
      <formula>MODERADA</formula>
    </cfRule>
  </conditionalFormatting>
  <conditionalFormatting sqref="AN198">
    <cfRule type="cellIs" dxfId="71" priority="69" operator="equal">
      <formula>"EXTREMA"</formula>
    </cfRule>
  </conditionalFormatting>
  <conditionalFormatting sqref="AI206:AK206">
    <cfRule type="cellIs" dxfId="70" priority="70" operator="equal">
      <formula>#REF!</formula>
    </cfRule>
  </conditionalFormatting>
  <conditionalFormatting sqref="AI206:AK206">
    <cfRule type="cellIs" dxfId="69" priority="71" operator="equal">
      <formula>#REF!</formula>
    </cfRule>
  </conditionalFormatting>
  <conditionalFormatting sqref="AI206:AK206">
    <cfRule type="cellIs" dxfId="68" priority="72" operator="equal">
      <formula>#REF!</formula>
    </cfRule>
  </conditionalFormatting>
  <conditionalFormatting sqref="AN206">
    <cfRule type="cellIs" dxfId="67" priority="73" operator="equal">
      <formula>"BAJA"</formula>
    </cfRule>
  </conditionalFormatting>
  <conditionalFormatting sqref="AN206">
    <cfRule type="cellIs" dxfId="66" priority="74" operator="equal">
      <formula>"MODERADA"</formula>
    </cfRule>
  </conditionalFormatting>
  <conditionalFormatting sqref="AN206">
    <cfRule type="cellIs" dxfId="65" priority="75" operator="greaterThan">
      <formula>MODERADA</formula>
    </cfRule>
  </conditionalFormatting>
  <conditionalFormatting sqref="AN206">
    <cfRule type="cellIs" dxfId="64" priority="76" operator="equal">
      <formula>"EXTREMA"</formula>
    </cfRule>
  </conditionalFormatting>
  <conditionalFormatting sqref="AI210:AK210">
    <cfRule type="cellIs" dxfId="63" priority="77" operator="equal">
      <formula>#REF!</formula>
    </cfRule>
  </conditionalFormatting>
  <conditionalFormatting sqref="AI210:AK210">
    <cfRule type="cellIs" dxfId="62" priority="78" operator="equal">
      <formula>#REF!</formula>
    </cfRule>
  </conditionalFormatting>
  <conditionalFormatting sqref="AI210:AK210">
    <cfRule type="cellIs" dxfId="61" priority="79" operator="equal">
      <formula>#REF!</formula>
    </cfRule>
  </conditionalFormatting>
  <conditionalFormatting sqref="AN210">
    <cfRule type="cellIs" dxfId="60" priority="80" operator="equal">
      <formula>"BAJA"</formula>
    </cfRule>
  </conditionalFormatting>
  <conditionalFormatting sqref="AN210">
    <cfRule type="cellIs" dxfId="59" priority="81" operator="equal">
      <formula>"MODERADA"</formula>
    </cfRule>
  </conditionalFormatting>
  <conditionalFormatting sqref="AN210">
    <cfRule type="cellIs" dxfId="58" priority="82" operator="greaterThan">
      <formula>MODERADA</formula>
    </cfRule>
  </conditionalFormatting>
  <conditionalFormatting sqref="AN210">
    <cfRule type="cellIs" dxfId="57" priority="83" operator="equal">
      <formula>"EXTREMA"</formula>
    </cfRule>
  </conditionalFormatting>
  <conditionalFormatting sqref="AI212:AK212">
    <cfRule type="cellIs" dxfId="56" priority="84" operator="equal">
      <formula>#REF!</formula>
    </cfRule>
  </conditionalFormatting>
  <conditionalFormatting sqref="AI212:AK212">
    <cfRule type="cellIs" dxfId="55" priority="85" operator="equal">
      <formula>#REF!</formula>
    </cfRule>
  </conditionalFormatting>
  <conditionalFormatting sqref="AI212:AK212">
    <cfRule type="cellIs" dxfId="54" priority="86" operator="equal">
      <formula>#REF!</formula>
    </cfRule>
  </conditionalFormatting>
  <conditionalFormatting sqref="AN212">
    <cfRule type="cellIs" dxfId="53" priority="87" operator="equal">
      <formula>"BAJA"</formula>
    </cfRule>
  </conditionalFormatting>
  <conditionalFormatting sqref="AN212">
    <cfRule type="cellIs" dxfId="52" priority="88" operator="equal">
      <formula>"MODERADA"</formula>
    </cfRule>
  </conditionalFormatting>
  <conditionalFormatting sqref="AN212">
    <cfRule type="cellIs" dxfId="51" priority="89" operator="greaterThan">
      <formula>MODERADA</formula>
    </cfRule>
  </conditionalFormatting>
  <conditionalFormatting sqref="AN212">
    <cfRule type="cellIs" dxfId="50" priority="90" operator="equal">
      <formula>"EXTREMA"</formula>
    </cfRule>
  </conditionalFormatting>
  <conditionalFormatting sqref="AI216:AK216">
    <cfRule type="cellIs" dxfId="49" priority="91" operator="equal">
      <formula>#REF!</formula>
    </cfRule>
  </conditionalFormatting>
  <conditionalFormatting sqref="AI216:AK216">
    <cfRule type="cellIs" dxfId="48" priority="92" operator="equal">
      <formula>#REF!</formula>
    </cfRule>
  </conditionalFormatting>
  <conditionalFormatting sqref="AI216:AK216">
    <cfRule type="cellIs" dxfId="47" priority="93" operator="equal">
      <formula>#REF!</formula>
    </cfRule>
  </conditionalFormatting>
  <conditionalFormatting sqref="Q216">
    <cfRule type="cellIs" dxfId="46" priority="94" operator="equal">
      <formula>"EXTREMA"</formula>
    </cfRule>
  </conditionalFormatting>
  <conditionalFormatting sqref="Q216">
    <cfRule type="cellIs" dxfId="45" priority="95" operator="equal">
      <formula>"BAJA"</formula>
    </cfRule>
  </conditionalFormatting>
  <conditionalFormatting sqref="Q216">
    <cfRule type="cellIs" dxfId="44" priority="96" operator="equal">
      <formula>"MODERADA"</formula>
    </cfRule>
  </conditionalFormatting>
  <conditionalFormatting sqref="AN216">
    <cfRule type="cellIs" dxfId="43" priority="97" operator="equal">
      <formula>"BAJA"</formula>
    </cfRule>
  </conditionalFormatting>
  <conditionalFormatting sqref="AN216">
    <cfRule type="cellIs" dxfId="42" priority="98" operator="equal">
      <formula>"MODERADA"</formula>
    </cfRule>
  </conditionalFormatting>
  <conditionalFormatting sqref="AN216">
    <cfRule type="cellIs" dxfId="41" priority="99" operator="greaterThan">
      <formula>MODERADA</formula>
    </cfRule>
  </conditionalFormatting>
  <conditionalFormatting sqref="AN216">
    <cfRule type="cellIs" dxfId="40" priority="100" operator="equal">
      <formula>"EXTREMA"</formula>
    </cfRule>
  </conditionalFormatting>
  <conditionalFormatting sqref="AI194:AK194">
    <cfRule type="cellIs" dxfId="39" priority="101" operator="equal">
      <formula>#REF!</formula>
    </cfRule>
  </conditionalFormatting>
  <conditionalFormatting sqref="AI194:AK194">
    <cfRule type="cellIs" dxfId="38" priority="102" operator="equal">
      <formula>#REF!</formula>
    </cfRule>
  </conditionalFormatting>
  <conditionalFormatting sqref="AI194:AK194">
    <cfRule type="cellIs" dxfId="37" priority="103" operator="equal">
      <formula>#REF!</formula>
    </cfRule>
  </conditionalFormatting>
  <conditionalFormatting sqref="AN194">
    <cfRule type="cellIs" dxfId="36" priority="104" operator="equal">
      <formula>"BAJA"</formula>
    </cfRule>
  </conditionalFormatting>
  <conditionalFormatting sqref="AN194">
    <cfRule type="cellIs" dxfId="35" priority="105" operator="equal">
      <formula>"MODERADA"</formula>
    </cfRule>
  </conditionalFormatting>
  <conditionalFormatting sqref="AN194">
    <cfRule type="cellIs" dxfId="34" priority="106" operator="greaterThan">
      <formula>MODERADA</formula>
    </cfRule>
  </conditionalFormatting>
  <conditionalFormatting sqref="AN194">
    <cfRule type="cellIs" dxfId="33" priority="107" operator="equal">
      <formula>"EXTREMA"</formula>
    </cfRule>
  </conditionalFormatting>
  <conditionalFormatting sqref="AI220:AK223">
    <cfRule type="cellIs" dxfId="32" priority="108" operator="equal">
      <formula>#REF!</formula>
    </cfRule>
  </conditionalFormatting>
  <conditionalFormatting sqref="AI220:AK223">
    <cfRule type="cellIs" dxfId="31" priority="109" operator="equal">
      <formula>#REF!</formula>
    </cfRule>
  </conditionalFormatting>
  <conditionalFormatting sqref="AI220:AK223">
    <cfRule type="cellIs" dxfId="30" priority="110" operator="equal">
      <formula>#REF!</formula>
    </cfRule>
  </conditionalFormatting>
  <conditionalFormatting sqref="AN220:AN223">
    <cfRule type="cellIs" dxfId="29" priority="111" operator="equal">
      <formula>"BAJA"</formula>
    </cfRule>
  </conditionalFormatting>
  <conditionalFormatting sqref="AN220:AN223">
    <cfRule type="cellIs" dxfId="28" priority="112" operator="equal">
      <formula>"MODERADA"</formula>
    </cfRule>
  </conditionalFormatting>
  <conditionalFormatting sqref="AN220:AN223">
    <cfRule type="cellIs" dxfId="27" priority="113" operator="greaterThan">
      <formula>MODERADA</formula>
    </cfRule>
  </conditionalFormatting>
  <conditionalFormatting sqref="AN220:AN223">
    <cfRule type="cellIs" dxfId="26" priority="114" operator="equal">
      <formula>"EXTREMA"</formula>
    </cfRule>
  </conditionalFormatting>
  <conditionalFormatting sqref="AI221:AK223">
    <cfRule type="cellIs" dxfId="25" priority="115" operator="equal">
      <formula>#REF!</formula>
    </cfRule>
  </conditionalFormatting>
  <conditionalFormatting sqref="AI221:AK223">
    <cfRule type="cellIs" dxfId="24" priority="116" operator="equal">
      <formula>#REF!</formula>
    </cfRule>
  </conditionalFormatting>
  <conditionalFormatting sqref="AI221:AK223">
    <cfRule type="cellIs" dxfId="23" priority="117" operator="equal">
      <formula>#REF!</formula>
    </cfRule>
  </conditionalFormatting>
  <conditionalFormatting sqref="AN221:AN223">
    <cfRule type="cellIs" dxfId="22" priority="118" operator="equal">
      <formula>"BAJA"</formula>
    </cfRule>
  </conditionalFormatting>
  <conditionalFormatting sqref="AN221:AN223">
    <cfRule type="cellIs" dxfId="21" priority="119" operator="equal">
      <formula>"MODERADA"</formula>
    </cfRule>
  </conditionalFormatting>
  <conditionalFormatting sqref="AN221:AN223">
    <cfRule type="cellIs" dxfId="20" priority="120" operator="greaterThan">
      <formula>MODERADA</formula>
    </cfRule>
  </conditionalFormatting>
  <conditionalFormatting sqref="AN221:AN223">
    <cfRule type="cellIs" dxfId="19" priority="121" operator="equal">
      <formula>"EXTREMA"</formula>
    </cfRule>
  </conditionalFormatting>
  <conditionalFormatting sqref="AI222:AK223">
    <cfRule type="cellIs" dxfId="18" priority="122" operator="equal">
      <formula>#REF!</formula>
    </cfRule>
  </conditionalFormatting>
  <conditionalFormatting sqref="AI222:AK223">
    <cfRule type="cellIs" dxfId="17" priority="123" operator="equal">
      <formula>#REF!</formula>
    </cfRule>
  </conditionalFormatting>
  <conditionalFormatting sqref="AI222:AK223">
    <cfRule type="cellIs" dxfId="16" priority="124" operator="equal">
      <formula>#REF!</formula>
    </cfRule>
  </conditionalFormatting>
  <conditionalFormatting sqref="AN222:AN223">
    <cfRule type="cellIs" dxfId="15" priority="125" operator="equal">
      <formula>"BAJA"</formula>
    </cfRule>
  </conditionalFormatting>
  <conditionalFormatting sqref="AN222:AN223">
    <cfRule type="cellIs" dxfId="14" priority="126" operator="equal">
      <formula>"MODERADA"</formula>
    </cfRule>
  </conditionalFormatting>
  <conditionalFormatting sqref="AN222:AN223">
    <cfRule type="cellIs" dxfId="13" priority="127" operator="greaterThan">
      <formula>MODERADA</formula>
    </cfRule>
  </conditionalFormatting>
  <conditionalFormatting sqref="AN222:AN223">
    <cfRule type="cellIs" dxfId="12" priority="128" operator="equal">
      <formula>"EXTREMA"</formula>
    </cfRule>
  </conditionalFormatting>
  <conditionalFormatting sqref="AI188:AK188">
    <cfRule type="cellIs" dxfId="11" priority="129" operator="equal">
      <formula>#REF!</formula>
    </cfRule>
  </conditionalFormatting>
  <conditionalFormatting sqref="AI188:AK188">
    <cfRule type="cellIs" dxfId="10" priority="130" operator="equal">
      <formula>#REF!</formula>
    </cfRule>
  </conditionalFormatting>
  <conditionalFormatting sqref="AI188:AK188">
    <cfRule type="cellIs" dxfId="9" priority="131" operator="equal">
      <formula>#REF!</formula>
    </cfRule>
  </conditionalFormatting>
  <conditionalFormatting sqref="AN188">
    <cfRule type="cellIs" dxfId="8" priority="132" operator="equal">
      <formula>"BAJA"</formula>
    </cfRule>
  </conditionalFormatting>
  <conditionalFormatting sqref="AN188">
    <cfRule type="cellIs" dxfId="7" priority="133" operator="equal">
      <formula>"MODERADA"</formula>
    </cfRule>
  </conditionalFormatting>
  <conditionalFormatting sqref="AN188">
    <cfRule type="cellIs" dxfId="6" priority="134" operator="greaterThan">
      <formula>MODERADA</formula>
    </cfRule>
  </conditionalFormatting>
  <conditionalFormatting sqref="AN188">
    <cfRule type="cellIs" dxfId="5" priority="135" operator="equal">
      <formula>"EXTREMA"</formula>
    </cfRule>
  </conditionalFormatting>
  <conditionalFormatting sqref="AI202:AK202">
    <cfRule type="cellIs" dxfId="4" priority="136" operator="equal">
      <formula>#REF!</formula>
    </cfRule>
  </conditionalFormatting>
  <conditionalFormatting sqref="AI202:AK202">
    <cfRule type="cellIs" dxfId="3" priority="137" operator="equal">
      <formula>#REF!</formula>
    </cfRule>
  </conditionalFormatting>
  <conditionalFormatting sqref="AI202:AK202">
    <cfRule type="cellIs" dxfId="2" priority="138" operator="equal">
      <formula>#REF!</formula>
    </cfRule>
  </conditionalFormatting>
  <conditionalFormatting sqref="AV211">
    <cfRule type="notContainsBlanks" dxfId="1" priority="139">
      <formula>LEN(TRIM(AV211))&gt;0</formula>
    </cfRule>
  </conditionalFormatting>
  <conditionalFormatting sqref="AT79:AU79">
    <cfRule type="notContainsBlanks" dxfId="0" priority="140">
      <formula>LEN(TRIM(AT79))&gt;0</formula>
    </cfRule>
  </conditionalFormatting>
  <dataValidations count="14">
    <dataValidation type="list" allowBlank="1" showInputMessage="1" showErrorMessage="1" prompt="Clasificación del riesgo  - " sqref="J55:J225">
      <formula1>$F$4:$F$11</formula1>
    </dataValidation>
    <dataValidation type="list" allowBlank="1" showInputMessage="1" showErrorMessage="1" prompt=" - " sqref="M55:M225">
      <formula1>$M$5:$M$9</formula1>
    </dataValidation>
    <dataValidation type="list" allowBlank="1" showInputMessage="1" showErrorMessage="1" prompt=" - " sqref="S55:S225 V55:V225">
      <formula1>$V$3:$V$4</formula1>
    </dataValidation>
    <dataValidation type="list" allowBlank="1" showInputMessage="1" showErrorMessage="1" prompt=" - " sqref="B55:B225">
      <formula1>$H$4:$H$16</formula1>
    </dataValidation>
    <dataValidation type="list" allowBlank="1" showInputMessage="1" showErrorMessage="1" prompt=" - " sqref="B11:C11 B15:E20 B21:C24 B25:D25 B26:E32">
      <formula1>#REF!</formula1>
    </dataValidation>
    <dataValidation type="list" allowBlank="1" showInputMessage="1" showErrorMessage="1" prompt=" - " sqref="Z55:Z225">
      <formula1>$Z$3:$Z$4</formula1>
    </dataValidation>
    <dataValidation type="list" allowBlank="1" showInputMessage="1" showErrorMessage="1" prompt=" - " sqref="L55:L225">
      <formula1>$L$5:$L$9</formula1>
    </dataValidation>
    <dataValidation type="list" allowBlank="1" showInputMessage="1" showErrorMessage="1" prompt=" - " sqref="AB55:AB225">
      <formula1>$BK$10:$BK$11</formula1>
    </dataValidation>
    <dataValidation type="list" allowBlank="1" showInputMessage="1" showErrorMessage="1" prompt=" - " sqref="C55:C225">
      <formula1>$I$4:$I$16</formula1>
    </dataValidation>
    <dataValidation type="list" allowBlank="1" showInputMessage="1" showErrorMessage="1" prompt=" - " sqref="X55:X225">
      <formula1>$X$3:$X$4</formula1>
    </dataValidation>
    <dataValidation type="list" allowBlank="1" showInputMessage="1" showErrorMessage="1" prompt=" - " sqref="L11 L15:L32">
      <formula1>$AY$11:$AY$15</formula1>
    </dataValidation>
    <dataValidation type="list" allowBlank="1" showInputMessage="1" showErrorMessage="1" prompt=" - " sqref="D55:D225">
      <formula1>$D$5:$D$9</formula1>
    </dataValidation>
    <dataValidation type="list" allowBlank="1" showInputMessage="1" showErrorMessage="1" prompt=" - " sqref="E55:E225">
      <formula1>$E$5:$E$8</formula1>
    </dataValidation>
    <dataValidation type="list" allowBlank="1" showInputMessage="1" showErrorMessage="1" prompt=" - " sqref="M11 M15:M32">
      <formula1>$AZ$11:$AZ$15</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Z1000"/>
  <sheetViews>
    <sheetView topLeftCell="B6" workbookViewId="0">
      <selection activeCell="D10" sqref="D10:D12"/>
    </sheetView>
  </sheetViews>
  <sheetFormatPr baseColWidth="10" defaultColWidth="15.140625" defaultRowHeight="15" customHeight="1"/>
  <cols>
    <col min="1" max="1" width="10" hidden="1" customWidth="1"/>
    <col min="2" max="2" width="18.140625" customWidth="1"/>
    <col min="3" max="3" width="6.28515625" hidden="1" customWidth="1"/>
    <col min="4" max="4" width="14.28515625" customWidth="1"/>
    <col min="5" max="7" width="12.85546875" customWidth="1"/>
    <col min="8" max="8" width="15.28515625" customWidth="1"/>
    <col min="9" max="9" width="5.7109375" customWidth="1"/>
    <col min="10" max="10" width="64.140625" hidden="1" customWidth="1"/>
    <col min="11" max="13" width="10" customWidth="1"/>
    <col min="14" max="14" width="38.28515625" customWidth="1"/>
    <col min="15" max="23" width="10" customWidth="1"/>
    <col min="24" max="26" width="8.7109375" customWidth="1"/>
  </cols>
  <sheetData>
    <row r="1" spans="1:23" hidden="1">
      <c r="A1" s="175"/>
      <c r="B1" s="176"/>
      <c r="C1" s="176"/>
      <c r="D1" s="176"/>
      <c r="E1" s="176"/>
      <c r="F1" s="176"/>
      <c r="G1" s="176"/>
      <c r="H1" s="176"/>
      <c r="I1" s="176"/>
      <c r="J1" s="176"/>
      <c r="K1" s="176"/>
      <c r="L1" s="176"/>
      <c r="M1" s="176"/>
      <c r="N1" s="176"/>
      <c r="O1" s="176"/>
      <c r="P1" s="176"/>
      <c r="Q1" s="176"/>
      <c r="R1" s="176"/>
      <c r="S1" s="176"/>
      <c r="T1" s="176"/>
      <c r="U1" s="176"/>
      <c r="V1" s="176"/>
      <c r="W1" s="176"/>
    </row>
    <row r="2" spans="1:23" hidden="1">
      <c r="A2" s="175"/>
      <c r="B2" s="176"/>
      <c r="C2" s="176"/>
      <c r="D2" s="176"/>
      <c r="E2" s="176"/>
      <c r="F2" s="176"/>
      <c r="G2" s="176"/>
      <c r="H2" s="176"/>
      <c r="I2" s="176"/>
      <c r="J2" s="176"/>
      <c r="K2" s="176"/>
      <c r="L2" s="176"/>
      <c r="M2" s="176"/>
      <c r="N2" s="176"/>
      <c r="O2" s="176"/>
      <c r="P2" s="176"/>
      <c r="Q2" s="176"/>
      <c r="R2" s="176"/>
      <c r="S2" s="176"/>
      <c r="T2" s="176"/>
      <c r="U2" s="176"/>
      <c r="V2" s="176"/>
      <c r="W2" s="176"/>
    </row>
    <row r="3" spans="1:23">
      <c r="A3" s="176"/>
      <c r="B3" s="273" t="s">
        <v>1321</v>
      </c>
      <c r="C3" s="274"/>
      <c r="D3" s="274"/>
      <c r="E3" s="274"/>
      <c r="F3" s="274"/>
      <c r="G3" s="274"/>
      <c r="H3" s="274"/>
      <c r="I3" s="274"/>
      <c r="J3" s="274"/>
      <c r="K3" s="274"/>
      <c r="L3" s="274"/>
      <c r="M3" s="274"/>
      <c r="N3" s="274"/>
      <c r="O3" s="176"/>
      <c r="P3" s="176"/>
      <c r="Q3" s="176"/>
      <c r="R3" s="176"/>
      <c r="S3" s="176"/>
      <c r="T3" s="176"/>
      <c r="U3" s="176"/>
      <c r="V3" s="176"/>
      <c r="W3" s="176"/>
    </row>
    <row r="4" spans="1:23">
      <c r="A4" s="176"/>
      <c r="B4" s="233"/>
      <c r="C4" s="274"/>
      <c r="D4" s="274"/>
      <c r="E4" s="274"/>
      <c r="F4" s="274"/>
      <c r="G4" s="274"/>
      <c r="H4" s="274"/>
      <c r="I4" s="274"/>
      <c r="J4" s="274"/>
      <c r="K4" s="274"/>
      <c r="L4" s="274"/>
      <c r="M4" s="274"/>
      <c r="N4" s="274"/>
      <c r="O4" s="176"/>
      <c r="P4" s="176"/>
      <c r="Q4" s="176"/>
      <c r="R4" s="176"/>
      <c r="S4" s="176"/>
      <c r="T4" s="176"/>
      <c r="U4" s="176"/>
      <c r="V4" s="176"/>
      <c r="W4" s="176"/>
    </row>
    <row r="5" spans="1:23">
      <c r="A5" s="176"/>
      <c r="B5" s="177"/>
      <c r="C5" s="177"/>
      <c r="D5" s="177"/>
      <c r="E5" s="177"/>
      <c r="F5" s="177"/>
      <c r="G5" s="178"/>
      <c r="H5" s="178"/>
      <c r="I5" s="176"/>
      <c r="J5" s="176"/>
      <c r="K5" s="176"/>
      <c r="L5" s="176"/>
      <c r="M5" s="176"/>
      <c r="N5" s="176"/>
      <c r="O5" s="176"/>
      <c r="P5" s="176"/>
      <c r="Q5" s="176"/>
      <c r="R5" s="176"/>
      <c r="S5" s="176"/>
      <c r="T5" s="176"/>
      <c r="U5" s="176"/>
      <c r="V5" s="176"/>
      <c r="W5" s="176"/>
    </row>
    <row r="6" spans="1:23" ht="18" customHeight="1">
      <c r="A6" s="176"/>
      <c r="B6" s="270" t="s">
        <v>11</v>
      </c>
      <c r="C6" s="244"/>
      <c r="D6" s="268" t="s">
        <v>12</v>
      </c>
      <c r="E6" s="269"/>
      <c r="F6" s="269"/>
      <c r="G6" s="269"/>
      <c r="H6" s="239"/>
      <c r="I6" s="176"/>
      <c r="J6" s="176"/>
      <c r="K6" s="176"/>
      <c r="L6" s="176"/>
      <c r="M6" s="176"/>
      <c r="N6" s="176"/>
      <c r="O6" s="176"/>
      <c r="P6" s="176"/>
      <c r="Q6" s="176"/>
      <c r="R6" s="176"/>
      <c r="S6" s="176"/>
      <c r="T6" s="176"/>
      <c r="U6" s="176"/>
      <c r="V6" s="176"/>
      <c r="W6" s="176"/>
    </row>
    <row r="7" spans="1:23" ht="18" hidden="1" customHeight="1">
      <c r="A7" s="176"/>
      <c r="B7" s="233"/>
      <c r="C7" s="245"/>
      <c r="D7" s="177">
        <v>1</v>
      </c>
      <c r="E7" s="177">
        <v>2</v>
      </c>
      <c r="F7" s="177">
        <v>3</v>
      </c>
      <c r="G7" s="178">
        <v>4</v>
      </c>
      <c r="H7" s="178">
        <v>5</v>
      </c>
      <c r="I7" s="176"/>
      <c r="J7" s="176"/>
      <c r="K7" s="176"/>
      <c r="L7" s="176"/>
      <c r="M7" s="176"/>
      <c r="N7" s="176"/>
      <c r="O7" s="176"/>
      <c r="P7" s="176"/>
      <c r="Q7" s="176"/>
      <c r="R7" s="176"/>
      <c r="S7" s="176"/>
      <c r="T7" s="176"/>
      <c r="U7" s="176"/>
      <c r="V7" s="176"/>
      <c r="W7" s="176"/>
    </row>
    <row r="8" spans="1:23" ht="25.5" customHeight="1">
      <c r="A8" s="176"/>
      <c r="B8" s="234"/>
      <c r="C8" s="246"/>
      <c r="D8" s="179" t="s">
        <v>21</v>
      </c>
      <c r="E8" s="179" t="s">
        <v>28</v>
      </c>
      <c r="F8" s="179" t="s">
        <v>35</v>
      </c>
      <c r="G8" s="179" t="s">
        <v>42</v>
      </c>
      <c r="H8" s="179" t="s">
        <v>48</v>
      </c>
      <c r="I8" s="176"/>
      <c r="J8" s="176"/>
      <c r="K8" s="176"/>
      <c r="L8" s="176"/>
      <c r="M8" s="176"/>
      <c r="N8" s="176"/>
      <c r="O8" s="176"/>
      <c r="P8" s="176"/>
      <c r="Q8" s="176"/>
      <c r="R8" s="176"/>
      <c r="S8" s="176"/>
      <c r="T8" s="176"/>
      <c r="U8" s="176"/>
      <c r="V8" s="176"/>
      <c r="W8" s="176"/>
    </row>
    <row r="9" spans="1:23" ht="18" hidden="1" customHeight="1">
      <c r="A9" s="175"/>
      <c r="B9" s="180"/>
      <c r="C9" s="181" t="s">
        <v>1322</v>
      </c>
      <c r="D9" s="182">
        <v>1</v>
      </c>
      <c r="E9" s="182">
        <v>2</v>
      </c>
      <c r="F9" s="182">
        <v>3</v>
      </c>
      <c r="G9" s="182">
        <v>4</v>
      </c>
      <c r="H9" s="182">
        <v>5</v>
      </c>
      <c r="I9" s="176"/>
      <c r="J9" s="176"/>
      <c r="K9" s="176"/>
      <c r="L9" s="176"/>
      <c r="M9" s="176"/>
      <c r="N9" s="176"/>
      <c r="O9" s="176"/>
      <c r="P9" s="176"/>
      <c r="Q9" s="176"/>
      <c r="R9" s="176"/>
      <c r="S9" s="176"/>
      <c r="T9" s="176"/>
      <c r="U9" s="176"/>
      <c r="V9" s="176"/>
      <c r="W9" s="176"/>
    </row>
    <row r="10" spans="1:23" ht="16.5" customHeight="1">
      <c r="A10" s="283">
        <v>1</v>
      </c>
      <c r="B10" s="278" t="s">
        <v>20</v>
      </c>
      <c r="C10" s="283">
        <v>1</v>
      </c>
      <c r="D10" s="260">
        <v>11</v>
      </c>
      <c r="E10" s="277">
        <v>12</v>
      </c>
      <c r="F10" s="277">
        <v>13</v>
      </c>
      <c r="G10" s="261">
        <v>14</v>
      </c>
      <c r="H10" s="261">
        <v>15</v>
      </c>
      <c r="I10" s="176"/>
      <c r="J10" s="176"/>
      <c r="K10" s="176"/>
      <c r="L10" s="176"/>
      <c r="M10" s="176"/>
      <c r="N10" s="176"/>
      <c r="O10" s="176"/>
      <c r="P10" s="176"/>
      <c r="Q10" s="176"/>
      <c r="R10" s="176"/>
      <c r="S10" s="176"/>
      <c r="T10" s="176"/>
      <c r="U10" s="176"/>
      <c r="V10" s="176"/>
      <c r="W10" s="176"/>
    </row>
    <row r="11" spans="1:23">
      <c r="A11" s="258"/>
      <c r="B11" s="258"/>
      <c r="C11" s="258"/>
      <c r="D11" s="258"/>
      <c r="E11" s="258"/>
      <c r="F11" s="258"/>
      <c r="G11" s="258"/>
      <c r="H11" s="258"/>
      <c r="I11" s="176"/>
      <c r="J11" s="176"/>
      <c r="K11" s="272" t="s">
        <v>1323</v>
      </c>
      <c r="L11" s="232"/>
      <c r="M11" s="244"/>
      <c r="N11" s="271" t="s">
        <v>1324</v>
      </c>
      <c r="O11" s="176"/>
      <c r="P11" s="176"/>
      <c r="Q11" s="176"/>
      <c r="R11" s="176"/>
      <c r="S11" s="176"/>
      <c r="T11" s="176"/>
      <c r="U11" s="176"/>
      <c r="V11" s="176"/>
      <c r="W11" s="176"/>
    </row>
    <row r="12" spans="1:23">
      <c r="A12" s="259"/>
      <c r="B12" s="259"/>
      <c r="C12" s="259"/>
      <c r="D12" s="259"/>
      <c r="E12" s="259"/>
      <c r="F12" s="259"/>
      <c r="G12" s="259"/>
      <c r="H12" s="259"/>
      <c r="I12" s="176"/>
      <c r="J12" s="176"/>
      <c r="K12" s="234"/>
      <c r="L12" s="235"/>
      <c r="M12" s="246"/>
      <c r="N12" s="259"/>
      <c r="O12" s="176"/>
      <c r="P12" s="176"/>
      <c r="Q12" s="176"/>
      <c r="R12" s="176"/>
      <c r="S12" s="176"/>
      <c r="T12" s="176"/>
      <c r="U12" s="176"/>
      <c r="V12" s="176"/>
      <c r="W12" s="176"/>
    </row>
    <row r="13" spans="1:23">
      <c r="A13" s="283">
        <v>2</v>
      </c>
      <c r="B13" s="278" t="s">
        <v>27</v>
      </c>
      <c r="C13" s="283">
        <v>2</v>
      </c>
      <c r="D13" s="260">
        <v>21</v>
      </c>
      <c r="E13" s="261">
        <v>22</v>
      </c>
      <c r="F13" s="261">
        <v>23</v>
      </c>
      <c r="G13" s="262">
        <v>24</v>
      </c>
      <c r="H13" s="262">
        <v>25</v>
      </c>
      <c r="I13" s="176"/>
      <c r="J13" s="176"/>
      <c r="K13" s="282" t="s">
        <v>1325</v>
      </c>
      <c r="L13" s="232"/>
      <c r="M13" s="244"/>
      <c r="N13" s="281" t="s">
        <v>1326</v>
      </c>
      <c r="O13" s="176"/>
      <c r="P13" s="176"/>
      <c r="Q13" s="176"/>
      <c r="R13" s="176"/>
      <c r="S13" s="176"/>
      <c r="T13" s="176"/>
      <c r="U13" s="176"/>
      <c r="V13" s="176"/>
      <c r="W13" s="176"/>
    </row>
    <row r="14" spans="1:23">
      <c r="A14" s="258"/>
      <c r="B14" s="258"/>
      <c r="C14" s="258"/>
      <c r="D14" s="258"/>
      <c r="E14" s="258"/>
      <c r="F14" s="258"/>
      <c r="G14" s="258"/>
      <c r="H14" s="258"/>
      <c r="I14" s="176"/>
      <c r="J14" s="176"/>
      <c r="K14" s="234"/>
      <c r="L14" s="235"/>
      <c r="M14" s="246"/>
      <c r="N14" s="259"/>
      <c r="O14" s="176"/>
      <c r="P14" s="176"/>
      <c r="Q14" s="176"/>
      <c r="R14" s="176"/>
      <c r="S14" s="176"/>
      <c r="T14" s="176"/>
      <c r="U14" s="176"/>
      <c r="V14" s="176"/>
      <c r="W14" s="176"/>
    </row>
    <row r="15" spans="1:23">
      <c r="A15" s="259"/>
      <c r="B15" s="259"/>
      <c r="C15" s="259"/>
      <c r="D15" s="259"/>
      <c r="E15" s="259"/>
      <c r="F15" s="259"/>
      <c r="G15" s="259"/>
      <c r="H15" s="259"/>
      <c r="I15" s="176"/>
      <c r="J15" s="176"/>
      <c r="K15" s="275" t="s">
        <v>1327</v>
      </c>
      <c r="L15" s="232"/>
      <c r="M15" s="244"/>
      <c r="N15" s="279" t="s">
        <v>1328</v>
      </c>
      <c r="O15" s="176"/>
      <c r="P15" s="176"/>
      <c r="Q15" s="176"/>
      <c r="R15" s="176"/>
      <c r="S15" s="176"/>
      <c r="T15" s="176"/>
      <c r="U15" s="176"/>
      <c r="V15" s="176"/>
      <c r="W15" s="176"/>
    </row>
    <row r="16" spans="1:23">
      <c r="A16" s="283">
        <v>3</v>
      </c>
      <c r="B16" s="278" t="s">
        <v>34</v>
      </c>
      <c r="C16" s="283">
        <v>3</v>
      </c>
      <c r="D16" s="260">
        <v>31</v>
      </c>
      <c r="E16" s="261">
        <v>32</v>
      </c>
      <c r="F16" s="264">
        <v>33</v>
      </c>
      <c r="G16" s="262">
        <v>34</v>
      </c>
      <c r="H16" s="263">
        <v>35</v>
      </c>
      <c r="I16" s="176"/>
      <c r="J16" s="176"/>
      <c r="K16" s="234"/>
      <c r="L16" s="235"/>
      <c r="M16" s="246"/>
      <c r="N16" s="259"/>
      <c r="O16" s="176"/>
      <c r="P16" s="176"/>
      <c r="Q16" s="176"/>
      <c r="R16" s="176"/>
      <c r="S16" s="176"/>
      <c r="T16" s="176"/>
      <c r="U16" s="176"/>
      <c r="V16" s="176"/>
      <c r="W16" s="176"/>
    </row>
    <row r="17" spans="1:26">
      <c r="A17" s="258"/>
      <c r="B17" s="258"/>
      <c r="C17" s="258"/>
      <c r="D17" s="258"/>
      <c r="E17" s="258"/>
      <c r="F17" s="258"/>
      <c r="G17" s="258"/>
      <c r="H17" s="258"/>
      <c r="I17" s="176"/>
      <c r="J17" s="176"/>
      <c r="K17" s="276" t="s">
        <v>1329</v>
      </c>
      <c r="L17" s="232"/>
      <c r="M17" s="244"/>
      <c r="N17" s="280" t="s">
        <v>1328</v>
      </c>
      <c r="O17" s="176"/>
      <c r="P17" s="176"/>
      <c r="Q17" s="176"/>
      <c r="R17" s="176"/>
      <c r="S17" s="176"/>
      <c r="T17" s="176"/>
      <c r="U17" s="176"/>
      <c r="V17" s="176"/>
      <c r="W17" s="176"/>
    </row>
    <row r="18" spans="1:26">
      <c r="A18" s="259"/>
      <c r="B18" s="259"/>
      <c r="C18" s="259"/>
      <c r="D18" s="259"/>
      <c r="E18" s="259"/>
      <c r="F18" s="259"/>
      <c r="G18" s="259"/>
      <c r="H18" s="259"/>
      <c r="I18" s="176"/>
      <c r="J18" s="176"/>
      <c r="K18" s="234"/>
      <c r="L18" s="235"/>
      <c r="M18" s="246"/>
      <c r="N18" s="259"/>
      <c r="O18" s="176"/>
      <c r="P18" s="176"/>
      <c r="Q18" s="176"/>
      <c r="R18" s="176"/>
      <c r="S18" s="176"/>
      <c r="T18" s="176"/>
      <c r="U18" s="176"/>
      <c r="V18" s="176"/>
      <c r="W18" s="176"/>
    </row>
    <row r="19" spans="1:26">
      <c r="A19" s="283">
        <v>4</v>
      </c>
      <c r="B19" s="278" t="s">
        <v>41</v>
      </c>
      <c r="C19" s="283">
        <v>4</v>
      </c>
      <c r="D19" s="257">
        <v>41</v>
      </c>
      <c r="E19" s="264">
        <v>42</v>
      </c>
      <c r="F19" s="264">
        <v>43</v>
      </c>
      <c r="G19" s="263">
        <v>44</v>
      </c>
      <c r="H19" s="263">
        <v>45</v>
      </c>
      <c r="I19" s="176"/>
      <c r="J19" s="176"/>
      <c r="K19" s="175"/>
      <c r="L19" s="176"/>
      <c r="M19" s="175"/>
      <c r="N19" s="176"/>
      <c r="O19" s="176"/>
      <c r="P19" s="176"/>
      <c r="Q19" s="176"/>
      <c r="R19" s="176"/>
      <c r="S19" s="176"/>
      <c r="T19" s="176"/>
      <c r="U19" s="176"/>
      <c r="V19" s="176"/>
      <c r="W19" s="176"/>
    </row>
    <row r="20" spans="1:26">
      <c r="A20" s="258"/>
      <c r="B20" s="258"/>
      <c r="C20" s="258"/>
      <c r="D20" s="258"/>
      <c r="E20" s="258"/>
      <c r="F20" s="258"/>
      <c r="G20" s="258"/>
      <c r="H20" s="258"/>
      <c r="I20" s="176"/>
      <c r="J20" s="176"/>
      <c r="K20" s="176"/>
      <c r="L20" s="176"/>
      <c r="M20" s="176"/>
      <c r="N20" s="176"/>
      <c r="O20" s="176"/>
      <c r="P20" s="176"/>
      <c r="Q20" s="176"/>
      <c r="R20" s="176"/>
      <c r="S20" s="176"/>
      <c r="T20" s="176"/>
      <c r="U20" s="176"/>
      <c r="V20" s="176"/>
      <c r="W20" s="176"/>
    </row>
    <row r="21" spans="1:26">
      <c r="A21" s="259"/>
      <c r="B21" s="259"/>
      <c r="C21" s="259"/>
      <c r="D21" s="259"/>
      <c r="E21" s="259"/>
      <c r="F21" s="259"/>
      <c r="G21" s="259"/>
      <c r="H21" s="259"/>
      <c r="I21" s="176"/>
      <c r="J21" s="176"/>
      <c r="K21" s="176"/>
      <c r="L21" s="176"/>
      <c r="M21" s="176"/>
      <c r="N21" s="176"/>
      <c r="O21" s="176"/>
      <c r="P21" s="176"/>
      <c r="Q21" s="176"/>
      <c r="R21" s="176"/>
      <c r="S21" s="176"/>
      <c r="T21" s="176"/>
      <c r="U21" s="176"/>
      <c r="V21" s="176"/>
      <c r="W21" s="176"/>
    </row>
    <row r="22" spans="1:26">
      <c r="A22" s="283">
        <v>5</v>
      </c>
      <c r="B22" s="278" t="s">
        <v>47</v>
      </c>
      <c r="C22" s="283">
        <v>5</v>
      </c>
      <c r="D22" s="257">
        <v>51</v>
      </c>
      <c r="E22" s="264">
        <v>52</v>
      </c>
      <c r="F22" s="265">
        <v>53</v>
      </c>
      <c r="G22" s="263">
        <v>54</v>
      </c>
      <c r="H22" s="263">
        <v>55</v>
      </c>
      <c r="I22" s="176"/>
      <c r="J22" s="176"/>
      <c r="K22" s="176"/>
      <c r="L22" s="176"/>
      <c r="M22" s="176"/>
      <c r="N22" s="176"/>
      <c r="O22" s="176"/>
      <c r="P22" s="176"/>
      <c r="Q22" s="176"/>
      <c r="R22" s="176"/>
      <c r="S22" s="176"/>
      <c r="T22" s="176"/>
      <c r="U22" s="176"/>
      <c r="V22" s="176"/>
      <c r="W22" s="176"/>
    </row>
    <row r="23" spans="1:26">
      <c r="A23" s="258"/>
      <c r="B23" s="258"/>
      <c r="C23" s="258"/>
      <c r="D23" s="258"/>
      <c r="E23" s="258"/>
      <c r="F23" s="258"/>
      <c r="G23" s="258"/>
      <c r="H23" s="258"/>
      <c r="I23" s="176"/>
      <c r="J23" s="176"/>
      <c r="K23" s="176"/>
      <c r="L23" s="176"/>
      <c r="M23" s="176"/>
      <c r="N23" s="176"/>
      <c r="O23" s="176"/>
      <c r="P23" s="176"/>
      <c r="Q23" s="176"/>
      <c r="R23" s="176"/>
      <c r="S23" s="176"/>
      <c r="T23" s="176"/>
      <c r="U23" s="176"/>
      <c r="V23" s="176"/>
      <c r="W23" s="176"/>
    </row>
    <row r="24" spans="1:26">
      <c r="A24" s="259"/>
      <c r="B24" s="259"/>
      <c r="C24" s="259"/>
      <c r="D24" s="259"/>
      <c r="E24" s="259"/>
      <c r="F24" s="259"/>
      <c r="G24" s="259"/>
      <c r="H24" s="259"/>
      <c r="I24" s="176"/>
      <c r="J24" s="176"/>
      <c r="K24" s="176"/>
      <c r="L24" s="176"/>
      <c r="M24" s="176"/>
      <c r="N24" s="176"/>
      <c r="O24" s="176"/>
      <c r="P24" s="176"/>
      <c r="Q24" s="176"/>
      <c r="R24" s="176"/>
      <c r="S24" s="176"/>
      <c r="T24" s="176"/>
      <c r="U24" s="176"/>
      <c r="V24" s="176"/>
      <c r="W24" s="176"/>
    </row>
    <row r="25" spans="1:26">
      <c r="A25" s="176"/>
      <c r="B25" s="176"/>
      <c r="C25" s="176"/>
      <c r="D25" s="176"/>
      <c r="E25" s="176"/>
      <c r="F25" s="176"/>
      <c r="G25" s="176"/>
      <c r="H25" s="176"/>
      <c r="I25" s="176"/>
      <c r="J25" s="176"/>
      <c r="K25" s="176"/>
      <c r="L25" s="176"/>
      <c r="M25" s="176"/>
      <c r="N25" s="176"/>
      <c r="O25" s="176"/>
      <c r="P25" s="176"/>
      <c r="Q25" s="176"/>
      <c r="R25" s="176"/>
      <c r="S25" s="176"/>
      <c r="T25" s="176"/>
      <c r="U25" s="176"/>
      <c r="V25" s="176"/>
      <c r="W25" s="176"/>
    </row>
    <row r="26" spans="1:26">
      <c r="A26" s="176"/>
      <c r="B26" s="176"/>
      <c r="C26" s="176"/>
      <c r="D26" s="176"/>
      <c r="E26" s="176"/>
      <c r="F26" s="176"/>
      <c r="G26" s="176"/>
      <c r="H26" s="176"/>
      <c r="I26" s="176"/>
      <c r="J26" s="176"/>
      <c r="K26" s="176"/>
      <c r="L26" s="176"/>
      <c r="M26" s="176"/>
      <c r="N26" s="176"/>
      <c r="O26" s="176"/>
      <c r="P26" s="176"/>
      <c r="Q26" s="176"/>
      <c r="R26" s="176"/>
      <c r="S26" s="176"/>
      <c r="T26" s="176"/>
      <c r="U26" s="176"/>
      <c r="V26" s="176"/>
      <c r="W26" s="176"/>
    </row>
    <row r="27" spans="1:26">
      <c r="A27" s="176"/>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row>
    <row r="28" spans="1:26">
      <c r="A28" s="176"/>
      <c r="B28" s="176"/>
      <c r="C28" s="176"/>
      <c r="D28" s="176"/>
      <c r="E28" s="176"/>
      <c r="F28" s="176"/>
      <c r="G28" s="176"/>
      <c r="H28" s="176"/>
      <c r="I28" s="176"/>
      <c r="J28" s="176"/>
      <c r="K28" s="176"/>
      <c r="L28" s="176"/>
      <c r="M28" s="176"/>
      <c r="N28" s="176"/>
      <c r="O28" s="176"/>
      <c r="P28" s="176"/>
      <c r="Q28" s="176"/>
      <c r="R28" s="176"/>
      <c r="S28" s="176"/>
      <c r="T28" s="176"/>
      <c r="U28" s="176"/>
      <c r="V28" s="176"/>
      <c r="W28" s="176"/>
      <c r="X28" s="176"/>
      <c r="Y28" s="176"/>
      <c r="Z28" s="176"/>
    </row>
    <row r="29" spans="1:26">
      <c r="A29" s="176"/>
      <c r="B29" s="176"/>
      <c r="C29" s="176"/>
      <c r="D29" s="176"/>
      <c r="E29" s="176"/>
      <c r="F29" s="176"/>
      <c r="G29" s="176"/>
      <c r="H29" s="176"/>
      <c r="I29" s="176"/>
      <c r="J29" s="176"/>
      <c r="K29" s="176"/>
      <c r="L29" s="176"/>
      <c r="M29" s="176"/>
      <c r="N29" s="176"/>
      <c r="O29" s="176"/>
      <c r="P29" s="176"/>
      <c r="Q29" s="176"/>
      <c r="R29" s="176"/>
      <c r="S29" s="176"/>
      <c r="T29" s="176"/>
      <c r="U29" s="176"/>
      <c r="V29" s="176"/>
      <c r="W29" s="176"/>
      <c r="X29" s="176"/>
      <c r="Y29" s="176"/>
      <c r="Z29" s="176"/>
    </row>
    <row r="30" spans="1:26">
      <c r="A30" s="176"/>
      <c r="B30" s="176"/>
      <c r="C30" s="176"/>
      <c r="D30" s="176"/>
      <c r="E30" s="176"/>
      <c r="F30" s="176"/>
      <c r="G30" s="176"/>
      <c r="H30" s="176"/>
      <c r="I30" s="176"/>
      <c r="J30" s="176"/>
      <c r="K30" s="176"/>
      <c r="L30" s="176"/>
      <c r="M30" s="176"/>
      <c r="N30" s="176"/>
      <c r="O30" s="176"/>
      <c r="P30" s="176"/>
      <c r="Q30" s="176"/>
      <c r="R30" s="176"/>
      <c r="S30" s="176"/>
      <c r="T30" s="176"/>
      <c r="U30" s="176"/>
      <c r="V30" s="176"/>
      <c r="W30" s="176"/>
      <c r="X30" s="176"/>
      <c r="Y30" s="176"/>
      <c r="Z30" s="176"/>
    </row>
    <row r="31" spans="1:26">
      <c r="A31" s="176"/>
      <c r="B31" s="176"/>
      <c r="C31" s="176"/>
      <c r="D31" s="176"/>
      <c r="E31" s="176"/>
      <c r="F31" s="176"/>
      <c r="G31" s="176"/>
      <c r="H31" s="176"/>
      <c r="I31" s="176"/>
      <c r="J31" s="176"/>
      <c r="K31" s="176"/>
      <c r="L31" s="176"/>
      <c r="M31" s="176"/>
      <c r="N31" s="176"/>
      <c r="O31" s="176"/>
      <c r="P31" s="176"/>
      <c r="Q31" s="176"/>
      <c r="R31" s="176"/>
      <c r="S31" s="176"/>
      <c r="T31" s="176"/>
      <c r="U31" s="176"/>
      <c r="V31" s="176"/>
      <c r="W31" s="176"/>
      <c r="X31" s="176"/>
      <c r="Y31" s="176"/>
      <c r="Z31" s="176"/>
    </row>
    <row r="32" spans="1:26">
      <c r="A32" s="176"/>
      <c r="B32" s="176"/>
      <c r="C32" s="176"/>
      <c r="D32" s="176"/>
      <c r="E32" s="176"/>
      <c r="F32" s="176"/>
      <c r="G32" s="176"/>
      <c r="H32" s="176"/>
      <c r="I32" s="176"/>
      <c r="J32" s="176"/>
      <c r="K32" s="176"/>
      <c r="L32" s="176"/>
      <c r="M32" s="176"/>
      <c r="N32" s="176"/>
      <c r="O32" s="176"/>
      <c r="P32" s="176"/>
      <c r="Q32" s="176"/>
      <c r="R32" s="176"/>
      <c r="S32" s="176"/>
      <c r="T32" s="176"/>
      <c r="U32" s="176"/>
      <c r="V32" s="176"/>
      <c r="W32" s="176"/>
      <c r="X32" s="176"/>
      <c r="Y32" s="176"/>
      <c r="Z32" s="176"/>
    </row>
    <row r="33" spans="1:26">
      <c r="A33" s="176"/>
      <c r="B33" s="176"/>
      <c r="C33" s="176"/>
      <c r="D33" s="176"/>
      <c r="E33" s="176"/>
      <c r="F33" s="176"/>
      <c r="G33" s="176"/>
      <c r="H33" s="176"/>
      <c r="I33" s="176"/>
      <c r="J33" s="176"/>
      <c r="K33" s="176"/>
      <c r="L33" s="176"/>
      <c r="M33" s="176"/>
      <c r="N33" s="176"/>
      <c r="O33" s="176"/>
      <c r="P33" s="176"/>
      <c r="Q33" s="176"/>
      <c r="R33" s="176"/>
      <c r="S33" s="176"/>
      <c r="T33" s="176"/>
      <c r="U33" s="176"/>
      <c r="V33" s="176"/>
      <c r="W33" s="176"/>
      <c r="X33" s="176"/>
      <c r="Y33" s="176"/>
      <c r="Z33" s="176"/>
    </row>
    <row r="34" spans="1:26">
      <c r="A34" s="176"/>
      <c r="B34" s="176"/>
      <c r="C34" s="176"/>
      <c r="D34" s="176"/>
      <c r="E34" s="176"/>
      <c r="F34" s="176"/>
      <c r="G34" s="176"/>
      <c r="H34" s="176"/>
      <c r="I34" s="176"/>
      <c r="J34" s="176"/>
      <c r="K34" s="176"/>
      <c r="L34" s="176"/>
      <c r="M34" s="176"/>
      <c r="N34" s="176"/>
      <c r="O34" s="176"/>
      <c r="P34" s="176"/>
      <c r="Q34" s="176"/>
      <c r="R34" s="176"/>
      <c r="S34" s="176"/>
      <c r="T34" s="176"/>
      <c r="U34" s="176"/>
      <c r="V34" s="176"/>
      <c r="W34" s="176"/>
      <c r="X34" s="176"/>
      <c r="Y34" s="176"/>
      <c r="Z34" s="176"/>
    </row>
    <row r="35" spans="1:26">
      <c r="A35" s="176"/>
      <c r="B35" s="176"/>
      <c r="C35" s="176"/>
      <c r="D35" s="176"/>
      <c r="E35" s="176"/>
      <c r="F35" s="176"/>
      <c r="G35" s="176"/>
      <c r="H35" s="176"/>
      <c r="I35" s="176"/>
      <c r="J35" s="176"/>
      <c r="K35" s="176"/>
      <c r="L35" s="176"/>
      <c r="M35" s="176"/>
      <c r="N35" s="176"/>
      <c r="O35" s="176"/>
      <c r="P35" s="176"/>
      <c r="Q35" s="176"/>
      <c r="R35" s="176"/>
      <c r="S35" s="176"/>
      <c r="T35" s="176"/>
      <c r="U35" s="176"/>
      <c r="V35" s="176"/>
      <c r="W35" s="176"/>
      <c r="X35" s="176"/>
      <c r="Y35" s="176"/>
      <c r="Z35" s="176"/>
    </row>
    <row r="36" spans="1:26">
      <c r="A36" s="176"/>
      <c r="B36" s="176"/>
      <c r="C36" s="176"/>
      <c r="D36" s="176"/>
      <c r="E36" s="176"/>
      <c r="F36" s="176"/>
      <c r="G36" s="176"/>
      <c r="H36" s="176"/>
      <c r="I36" s="176"/>
      <c r="J36" s="176"/>
      <c r="K36" s="176"/>
      <c r="L36" s="176"/>
      <c r="M36" s="176"/>
      <c r="N36" s="176"/>
      <c r="O36" s="176"/>
      <c r="P36" s="176"/>
      <c r="Q36" s="176"/>
      <c r="R36" s="176"/>
      <c r="S36" s="176"/>
      <c r="T36" s="176"/>
      <c r="U36" s="176"/>
      <c r="V36" s="176"/>
      <c r="W36" s="176"/>
      <c r="X36" s="176"/>
      <c r="Y36" s="176"/>
      <c r="Z36" s="176"/>
    </row>
    <row r="37" spans="1:26">
      <c r="A37" s="176"/>
      <c r="B37" s="176"/>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row>
    <row r="38" spans="1:26">
      <c r="A38" s="176"/>
      <c r="B38" s="176"/>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row>
    <row r="39" spans="1:26">
      <c r="A39" s="176"/>
      <c r="B39" s="176"/>
      <c r="C39" s="176"/>
      <c r="D39" s="176"/>
      <c r="E39" s="176"/>
      <c r="F39" s="176"/>
      <c r="G39" s="176"/>
      <c r="H39" s="176"/>
      <c r="I39" s="176"/>
      <c r="J39" s="176"/>
      <c r="K39" s="176"/>
      <c r="L39" s="176"/>
      <c r="M39" s="176"/>
      <c r="N39" s="176"/>
      <c r="O39" s="176"/>
      <c r="P39" s="176"/>
      <c r="Q39" s="176"/>
      <c r="R39" s="176"/>
      <c r="S39" s="176"/>
      <c r="T39" s="176"/>
      <c r="U39" s="176"/>
      <c r="V39" s="176"/>
      <c r="W39" s="176"/>
      <c r="X39" s="176"/>
      <c r="Y39" s="176"/>
      <c r="Z39" s="176"/>
    </row>
    <row r="40" spans="1:26">
      <c r="A40" s="176"/>
      <c r="B40" s="176"/>
      <c r="C40" s="176"/>
      <c r="D40" s="176"/>
      <c r="E40" s="176"/>
      <c r="F40" s="176"/>
      <c r="G40" s="176"/>
      <c r="H40" s="176"/>
      <c r="I40" s="176"/>
      <c r="J40" s="176"/>
      <c r="K40" s="176"/>
      <c r="L40" s="176"/>
      <c r="M40" s="176"/>
      <c r="N40" s="176"/>
      <c r="O40" s="176"/>
      <c r="P40" s="176"/>
      <c r="Q40" s="176"/>
      <c r="R40" s="176"/>
      <c r="S40" s="176"/>
      <c r="T40" s="176"/>
      <c r="U40" s="176"/>
      <c r="V40" s="176"/>
      <c r="W40" s="176"/>
      <c r="X40" s="176"/>
      <c r="Y40" s="176"/>
      <c r="Z40" s="176"/>
    </row>
    <row r="41" spans="1:26">
      <c r="A41" s="176"/>
      <c r="B41" s="176"/>
      <c r="C41" s="176"/>
      <c r="D41" s="176"/>
      <c r="E41" s="176"/>
      <c r="F41" s="176"/>
      <c r="G41" s="176"/>
      <c r="H41" s="176"/>
      <c r="I41" s="176"/>
      <c r="J41" s="176"/>
      <c r="K41" s="176"/>
      <c r="L41" s="176"/>
      <c r="M41" s="176"/>
      <c r="N41" s="176"/>
      <c r="O41" s="176"/>
      <c r="P41" s="176"/>
      <c r="Q41" s="176"/>
      <c r="R41" s="176"/>
      <c r="S41" s="176"/>
      <c r="T41" s="176"/>
      <c r="U41" s="176"/>
      <c r="V41" s="176"/>
      <c r="W41" s="176"/>
      <c r="X41" s="176"/>
      <c r="Y41" s="176"/>
      <c r="Z41" s="176"/>
    </row>
    <row r="42" spans="1:26">
      <c r="A42" s="176"/>
      <c r="B42" s="176"/>
      <c r="C42" s="176"/>
      <c r="D42" s="176"/>
      <c r="E42" s="176"/>
      <c r="F42" s="176"/>
      <c r="G42" s="176"/>
      <c r="H42" s="176"/>
      <c r="I42" s="176"/>
      <c r="J42" s="176"/>
      <c r="K42" s="176"/>
      <c r="L42" s="176"/>
      <c r="M42" s="176"/>
      <c r="N42" s="176"/>
      <c r="O42" s="176"/>
      <c r="P42" s="176"/>
      <c r="Q42" s="176"/>
      <c r="R42" s="176"/>
      <c r="S42" s="176"/>
      <c r="T42" s="176"/>
      <c r="U42" s="176"/>
      <c r="V42" s="176"/>
      <c r="W42" s="176"/>
      <c r="X42" s="176"/>
      <c r="Y42" s="176"/>
      <c r="Z42" s="176"/>
    </row>
    <row r="43" spans="1:26">
      <c r="A43" s="176"/>
      <c r="B43" s="176"/>
      <c r="C43" s="176"/>
      <c r="D43" s="176"/>
      <c r="E43" s="176"/>
      <c r="F43" s="176"/>
      <c r="G43" s="176"/>
      <c r="H43" s="176"/>
      <c r="I43" s="176"/>
      <c r="J43" s="176"/>
      <c r="K43" s="176"/>
      <c r="L43" s="176"/>
      <c r="M43" s="176"/>
      <c r="N43" s="176"/>
      <c r="O43" s="176"/>
      <c r="P43" s="176"/>
      <c r="Q43" s="176"/>
      <c r="R43" s="176"/>
      <c r="S43" s="176"/>
      <c r="T43" s="176"/>
      <c r="U43" s="176"/>
      <c r="V43" s="176"/>
      <c r="W43" s="176"/>
      <c r="X43" s="176"/>
      <c r="Y43" s="176"/>
      <c r="Z43" s="176"/>
    </row>
    <row r="44" spans="1:26">
      <c r="A44" s="176"/>
      <c r="B44" s="176"/>
      <c r="C44" s="176"/>
      <c r="D44" s="176"/>
      <c r="E44" s="176"/>
      <c r="F44" s="176"/>
      <c r="G44" s="176"/>
      <c r="H44" s="176"/>
      <c r="I44" s="176"/>
      <c r="J44" s="176"/>
      <c r="K44" s="176"/>
      <c r="L44" s="176"/>
      <c r="M44" s="176"/>
      <c r="N44" s="176"/>
      <c r="O44" s="176"/>
      <c r="P44" s="176"/>
      <c r="Q44" s="176"/>
      <c r="R44" s="176"/>
      <c r="S44" s="176"/>
      <c r="T44" s="176"/>
      <c r="U44" s="176"/>
      <c r="V44" s="176"/>
      <c r="W44" s="176"/>
      <c r="X44" s="176"/>
      <c r="Y44" s="176"/>
      <c r="Z44" s="176"/>
    </row>
    <row r="45" spans="1:26">
      <c r="A45" s="176"/>
      <c r="B45" s="176"/>
      <c r="C45" s="176"/>
      <c r="D45" s="176"/>
      <c r="E45" s="176"/>
      <c r="F45" s="176"/>
      <c r="G45" s="176"/>
      <c r="H45" s="176"/>
      <c r="I45" s="176"/>
      <c r="J45" s="176"/>
      <c r="K45" s="176"/>
      <c r="L45" s="176"/>
      <c r="M45" s="176"/>
      <c r="N45" s="176"/>
      <c r="O45" s="176"/>
      <c r="P45" s="176"/>
      <c r="Q45" s="176"/>
      <c r="R45" s="176"/>
      <c r="S45" s="176"/>
      <c r="T45" s="176"/>
      <c r="U45" s="176"/>
      <c r="V45" s="176"/>
      <c r="W45" s="176"/>
      <c r="X45" s="176"/>
      <c r="Y45" s="176"/>
      <c r="Z45" s="176"/>
    </row>
    <row r="46" spans="1:26">
      <c r="A46" s="176"/>
      <c r="B46" s="176"/>
      <c r="C46" s="176"/>
      <c r="D46" s="176"/>
      <c r="E46" s="176"/>
      <c r="F46" s="176"/>
      <c r="G46" s="176"/>
      <c r="H46" s="176"/>
      <c r="I46" s="176"/>
      <c r="J46" s="176"/>
      <c r="K46" s="176"/>
      <c r="L46" s="176"/>
      <c r="M46" s="176"/>
      <c r="N46" s="176"/>
      <c r="O46" s="176"/>
      <c r="P46" s="176"/>
      <c r="Q46" s="176"/>
      <c r="R46" s="176"/>
      <c r="S46" s="176"/>
      <c r="T46" s="176"/>
      <c r="U46" s="176"/>
      <c r="V46" s="176"/>
      <c r="W46" s="176"/>
      <c r="X46" s="176"/>
      <c r="Y46" s="176"/>
      <c r="Z46" s="176"/>
    </row>
    <row r="47" spans="1:26">
      <c r="A47" s="176"/>
      <c r="B47" s="176"/>
      <c r="C47" s="176"/>
      <c r="D47" s="176"/>
      <c r="E47" s="176"/>
      <c r="F47" s="176"/>
      <c r="G47" s="176"/>
      <c r="H47" s="176"/>
      <c r="I47" s="176"/>
      <c r="J47" s="176"/>
      <c r="K47" s="176"/>
      <c r="L47" s="176"/>
      <c r="M47" s="176"/>
      <c r="N47" s="176"/>
      <c r="O47" s="176"/>
      <c r="P47" s="176"/>
      <c r="Q47" s="176"/>
      <c r="R47" s="176"/>
      <c r="S47" s="176"/>
      <c r="T47" s="176"/>
      <c r="U47" s="176"/>
      <c r="V47" s="176"/>
      <c r="W47" s="176"/>
      <c r="X47" s="176"/>
      <c r="Y47" s="176"/>
      <c r="Z47" s="176"/>
    </row>
    <row r="48" spans="1:26">
      <c r="A48" s="176"/>
      <c r="B48" s="176"/>
      <c r="C48" s="176"/>
      <c r="D48" s="176"/>
      <c r="E48" s="176"/>
      <c r="F48" s="176"/>
      <c r="G48" s="176"/>
      <c r="H48" s="176"/>
      <c r="I48" s="176"/>
      <c r="J48" s="176"/>
      <c r="K48" s="176"/>
      <c r="L48" s="176"/>
      <c r="M48" s="176"/>
      <c r="N48" s="176"/>
      <c r="O48" s="176"/>
      <c r="P48" s="176"/>
      <c r="Q48" s="176"/>
      <c r="R48" s="176"/>
      <c r="S48" s="176"/>
      <c r="T48" s="176"/>
      <c r="U48" s="176"/>
      <c r="V48" s="176"/>
      <c r="W48" s="176"/>
      <c r="X48" s="176"/>
      <c r="Y48" s="176"/>
      <c r="Z48" s="176"/>
    </row>
    <row r="49" spans="1:26">
      <c r="A49" s="176"/>
      <c r="B49" s="176"/>
      <c r="C49" s="176"/>
      <c r="D49" s="176"/>
      <c r="E49" s="176"/>
      <c r="F49" s="176"/>
      <c r="G49" s="176"/>
      <c r="H49" s="176"/>
      <c r="I49" s="176"/>
      <c r="J49" s="176"/>
      <c r="K49" s="176"/>
      <c r="L49" s="176"/>
      <c r="M49" s="176"/>
      <c r="N49" s="176"/>
      <c r="O49" s="176"/>
      <c r="P49" s="176"/>
      <c r="Q49" s="176"/>
      <c r="R49" s="176"/>
      <c r="S49" s="176"/>
      <c r="T49" s="176"/>
      <c r="U49" s="176"/>
      <c r="V49" s="176"/>
      <c r="W49" s="176"/>
      <c r="X49" s="176"/>
      <c r="Y49" s="176"/>
      <c r="Z49" s="176"/>
    </row>
    <row r="50" spans="1:26">
      <c r="A50" s="176"/>
      <c r="B50" s="176"/>
      <c r="C50" s="176"/>
      <c r="D50" s="176"/>
      <c r="E50" s="176"/>
      <c r="F50" s="176"/>
      <c r="G50" s="176"/>
      <c r="H50" s="176"/>
      <c r="I50" s="176"/>
      <c r="J50" s="176"/>
      <c r="K50" s="176"/>
      <c r="L50" s="176"/>
      <c r="M50" s="176"/>
      <c r="N50" s="176"/>
      <c r="O50" s="176"/>
      <c r="P50" s="176"/>
      <c r="Q50" s="176"/>
      <c r="R50" s="176"/>
      <c r="S50" s="176"/>
      <c r="T50" s="176"/>
      <c r="U50" s="176"/>
      <c r="V50" s="176"/>
      <c r="W50" s="176"/>
      <c r="X50" s="176"/>
      <c r="Y50" s="176"/>
      <c r="Z50" s="176"/>
    </row>
    <row r="51" spans="1:26">
      <c r="A51" s="176"/>
      <c r="B51" s="176"/>
      <c r="C51" s="176"/>
      <c r="D51" s="176"/>
      <c r="E51" s="176"/>
      <c r="F51" s="176"/>
      <c r="G51" s="176"/>
      <c r="H51" s="176"/>
      <c r="I51" s="176"/>
      <c r="J51" s="176"/>
      <c r="K51" s="176"/>
      <c r="L51" s="176"/>
      <c r="M51" s="176"/>
      <c r="N51" s="176"/>
      <c r="O51" s="176"/>
      <c r="P51" s="176"/>
      <c r="Q51" s="176"/>
      <c r="R51" s="176"/>
      <c r="S51" s="176"/>
      <c r="T51" s="176"/>
      <c r="U51" s="176"/>
      <c r="V51" s="176"/>
      <c r="W51" s="176"/>
      <c r="X51" s="176"/>
      <c r="Y51" s="176"/>
      <c r="Z51" s="176"/>
    </row>
    <row r="52" spans="1:26">
      <c r="A52" s="176"/>
      <c r="B52" s="176"/>
      <c r="C52" s="176"/>
      <c r="D52" s="176"/>
      <c r="E52" s="176"/>
      <c r="F52" s="176"/>
      <c r="G52" s="176"/>
      <c r="H52" s="176"/>
      <c r="I52" s="176"/>
      <c r="J52" s="176"/>
      <c r="K52" s="176"/>
      <c r="L52" s="176"/>
      <c r="M52" s="176"/>
      <c r="N52" s="176"/>
      <c r="O52" s="176"/>
      <c r="P52" s="176"/>
      <c r="Q52" s="176"/>
      <c r="R52" s="176"/>
      <c r="S52" s="176"/>
      <c r="T52" s="176"/>
      <c r="U52" s="176"/>
      <c r="V52" s="176"/>
      <c r="W52" s="176"/>
      <c r="X52" s="176"/>
      <c r="Y52" s="176"/>
      <c r="Z52" s="176"/>
    </row>
    <row r="53" spans="1:26">
      <c r="A53" s="176"/>
      <c r="B53" s="176"/>
      <c r="C53" s="176"/>
      <c r="D53" s="176"/>
      <c r="E53" s="176"/>
      <c r="F53" s="176"/>
      <c r="G53" s="176"/>
      <c r="H53" s="176"/>
      <c r="I53" s="176"/>
      <c r="J53" s="176"/>
      <c r="K53" s="176"/>
      <c r="L53" s="176"/>
      <c r="M53" s="176"/>
      <c r="N53" s="176"/>
      <c r="O53" s="176"/>
      <c r="P53" s="176"/>
      <c r="Q53" s="176"/>
      <c r="R53" s="176"/>
      <c r="S53" s="176"/>
      <c r="T53" s="176"/>
      <c r="U53" s="176"/>
      <c r="V53" s="176"/>
      <c r="W53" s="176"/>
      <c r="X53" s="176"/>
      <c r="Y53" s="176"/>
      <c r="Z53" s="176"/>
    </row>
    <row r="54" spans="1:26">
      <c r="A54" s="176"/>
      <c r="B54" s="176"/>
      <c r="C54" s="176"/>
      <c r="D54" s="176"/>
      <c r="E54" s="176"/>
      <c r="F54" s="176"/>
      <c r="G54" s="176"/>
      <c r="H54" s="176"/>
      <c r="I54" s="176"/>
      <c r="J54" s="176"/>
      <c r="K54" s="176"/>
      <c r="L54" s="176"/>
      <c r="M54" s="176"/>
      <c r="N54" s="176"/>
      <c r="O54" s="176"/>
      <c r="P54" s="176"/>
      <c r="Q54" s="176"/>
      <c r="R54" s="176"/>
      <c r="S54" s="176"/>
      <c r="T54" s="176"/>
      <c r="U54" s="176"/>
      <c r="V54" s="176"/>
      <c r="W54" s="176"/>
      <c r="X54" s="176"/>
      <c r="Y54" s="176"/>
      <c r="Z54" s="176"/>
    </row>
    <row r="55" spans="1:26">
      <c r="A55" s="176"/>
      <c r="B55" s="176"/>
      <c r="C55" s="176"/>
      <c r="D55" s="176"/>
      <c r="E55" s="176"/>
      <c r="F55" s="176"/>
      <c r="G55" s="176"/>
      <c r="H55" s="176"/>
      <c r="I55" s="176"/>
      <c r="J55" s="176"/>
      <c r="K55" s="176"/>
      <c r="L55" s="176"/>
      <c r="M55" s="176"/>
      <c r="N55" s="176"/>
      <c r="O55" s="176"/>
      <c r="P55" s="176"/>
      <c r="Q55" s="176"/>
      <c r="R55" s="176"/>
      <c r="S55" s="176"/>
      <c r="T55" s="176"/>
      <c r="U55" s="176"/>
      <c r="V55" s="176"/>
      <c r="W55" s="176"/>
      <c r="X55" s="176"/>
      <c r="Y55" s="176"/>
      <c r="Z55" s="176"/>
    </row>
    <row r="56" spans="1:26">
      <c r="A56" s="176"/>
      <c r="B56" s="176"/>
      <c r="C56" s="176"/>
      <c r="D56" s="176"/>
      <c r="E56" s="176"/>
      <c r="F56" s="176"/>
      <c r="G56" s="176"/>
      <c r="H56" s="176"/>
      <c r="I56" s="176"/>
      <c r="J56" s="176"/>
      <c r="K56" s="176"/>
      <c r="L56" s="176"/>
      <c r="M56" s="176"/>
      <c r="N56" s="176"/>
      <c r="O56" s="176"/>
      <c r="P56" s="176"/>
      <c r="Q56" s="176"/>
      <c r="R56" s="176"/>
      <c r="S56" s="176"/>
      <c r="T56" s="176"/>
      <c r="U56" s="176"/>
      <c r="V56" s="176"/>
      <c r="W56" s="176"/>
      <c r="X56" s="176"/>
      <c r="Y56" s="176"/>
      <c r="Z56" s="176"/>
    </row>
    <row r="57" spans="1:26">
      <c r="A57" s="176"/>
      <c r="B57" s="176"/>
      <c r="C57" s="176"/>
      <c r="D57" s="176"/>
      <c r="E57" s="176"/>
      <c r="F57" s="176"/>
      <c r="G57" s="176"/>
      <c r="H57" s="176"/>
      <c r="I57" s="176"/>
      <c r="J57" s="176"/>
      <c r="K57" s="176"/>
      <c r="L57" s="176"/>
      <c r="M57" s="176"/>
      <c r="N57" s="176"/>
      <c r="O57" s="176"/>
      <c r="P57" s="176"/>
      <c r="Q57" s="176"/>
      <c r="R57" s="176"/>
      <c r="S57" s="176"/>
      <c r="T57" s="176"/>
      <c r="U57" s="176"/>
      <c r="V57" s="176"/>
      <c r="W57" s="176"/>
      <c r="X57" s="176"/>
      <c r="Y57" s="176"/>
      <c r="Z57" s="176"/>
    </row>
    <row r="58" spans="1:26" ht="18" customHeight="1">
      <c r="A58" s="176"/>
      <c r="B58" s="176"/>
      <c r="C58" s="176"/>
      <c r="D58" s="183">
        <v>11</v>
      </c>
      <c r="E58" s="184" t="s">
        <v>1330</v>
      </c>
      <c r="F58" s="176"/>
      <c r="G58" s="185" t="s">
        <v>118</v>
      </c>
      <c r="H58" s="267" t="s">
        <v>1331</v>
      </c>
      <c r="I58" s="239"/>
      <c r="J58" s="176"/>
      <c r="K58" s="176"/>
      <c r="L58" s="176"/>
      <c r="M58" s="176"/>
      <c r="N58" s="176"/>
      <c r="O58" s="176"/>
      <c r="P58" s="176"/>
      <c r="Q58" s="176"/>
      <c r="R58" s="176"/>
      <c r="S58" s="176"/>
      <c r="T58" s="176"/>
      <c r="U58" s="176"/>
      <c r="V58" s="176"/>
      <c r="W58" s="176"/>
    </row>
    <row r="59" spans="1:26" ht="42.75" customHeight="1">
      <c r="A59" s="176"/>
      <c r="B59" s="176"/>
      <c r="C59" s="176"/>
      <c r="D59" s="183">
        <v>12</v>
      </c>
      <c r="E59" s="184" t="s">
        <v>1330</v>
      </c>
      <c r="F59" s="176"/>
      <c r="G59" s="186" t="s">
        <v>1330</v>
      </c>
      <c r="H59" s="266" t="s">
        <v>1332</v>
      </c>
      <c r="I59" s="239"/>
      <c r="J59" s="176"/>
      <c r="K59" s="176"/>
      <c r="L59" s="176"/>
      <c r="M59" s="176"/>
      <c r="N59" s="176"/>
      <c r="O59" s="176"/>
      <c r="P59" s="176"/>
      <c r="Q59" s="176"/>
      <c r="R59" s="176"/>
      <c r="S59" s="176"/>
      <c r="T59" s="176"/>
      <c r="U59" s="176"/>
      <c r="V59" s="176"/>
      <c r="W59" s="176"/>
    </row>
    <row r="60" spans="1:26" ht="42.75" customHeight="1">
      <c r="A60" s="176"/>
      <c r="B60" s="176"/>
      <c r="C60" s="176"/>
      <c r="D60" s="183">
        <v>13</v>
      </c>
      <c r="E60" s="184" t="s">
        <v>1330</v>
      </c>
      <c r="F60" s="176"/>
      <c r="G60" s="187" t="s">
        <v>1333</v>
      </c>
      <c r="H60" s="266" t="s">
        <v>1334</v>
      </c>
      <c r="I60" s="239"/>
      <c r="J60" s="176"/>
      <c r="K60" s="176"/>
      <c r="L60" s="176"/>
      <c r="M60" s="176"/>
      <c r="N60" s="176"/>
      <c r="O60" s="176"/>
      <c r="P60" s="176"/>
      <c r="Q60" s="176"/>
      <c r="R60" s="176"/>
      <c r="S60" s="176"/>
      <c r="T60" s="176"/>
      <c r="U60" s="176"/>
      <c r="V60" s="176"/>
      <c r="W60" s="176"/>
    </row>
    <row r="61" spans="1:26" ht="78" customHeight="1">
      <c r="A61" s="176"/>
      <c r="B61" s="176"/>
      <c r="C61" s="176"/>
      <c r="D61" s="183">
        <v>14</v>
      </c>
      <c r="E61" s="188" t="s">
        <v>1333</v>
      </c>
      <c r="F61" s="176"/>
      <c r="G61" s="189" t="s">
        <v>1335</v>
      </c>
      <c r="H61" s="266" t="s">
        <v>1336</v>
      </c>
      <c r="I61" s="239"/>
      <c r="J61" s="176"/>
      <c r="K61" s="176"/>
      <c r="L61" s="176"/>
      <c r="M61" s="176"/>
      <c r="N61" s="176"/>
      <c r="O61" s="176"/>
      <c r="P61" s="176"/>
      <c r="Q61" s="176"/>
      <c r="R61" s="176"/>
      <c r="S61" s="176"/>
      <c r="T61" s="176"/>
      <c r="U61" s="176"/>
      <c r="V61" s="176"/>
      <c r="W61" s="176"/>
    </row>
    <row r="62" spans="1:26" ht="75.75" customHeight="1">
      <c r="A62" s="176"/>
      <c r="B62" s="176"/>
      <c r="C62" s="176"/>
      <c r="D62" s="183">
        <v>15</v>
      </c>
      <c r="E62" s="188" t="s">
        <v>1333</v>
      </c>
      <c r="F62" s="176"/>
      <c r="G62" s="190" t="s">
        <v>1337</v>
      </c>
      <c r="H62" s="266" t="s">
        <v>1336</v>
      </c>
      <c r="I62" s="239"/>
      <c r="J62" s="176"/>
      <c r="K62" s="176"/>
      <c r="L62" s="176"/>
      <c r="M62" s="176"/>
      <c r="N62" s="176"/>
      <c r="O62" s="176"/>
      <c r="P62" s="176"/>
      <c r="Q62" s="176"/>
      <c r="R62" s="176"/>
      <c r="S62" s="176"/>
      <c r="T62" s="176"/>
      <c r="U62" s="176"/>
      <c r="V62" s="176"/>
      <c r="W62" s="176"/>
    </row>
    <row r="63" spans="1:26">
      <c r="A63" s="176"/>
      <c r="B63" s="176"/>
      <c r="C63" s="176"/>
      <c r="D63" s="183">
        <v>21</v>
      </c>
      <c r="E63" s="184" t="s">
        <v>1330</v>
      </c>
      <c r="F63" s="176"/>
      <c r="G63" s="176"/>
      <c r="H63" s="176"/>
      <c r="I63" s="176"/>
      <c r="J63" s="176"/>
      <c r="K63" s="176"/>
      <c r="L63" s="176"/>
      <c r="M63" s="176"/>
      <c r="N63" s="176"/>
      <c r="O63" s="176"/>
      <c r="P63" s="176"/>
      <c r="Q63" s="176"/>
      <c r="R63" s="176"/>
      <c r="S63" s="176"/>
      <c r="T63" s="176"/>
      <c r="U63" s="176"/>
      <c r="V63" s="176"/>
      <c r="W63" s="176"/>
    </row>
    <row r="64" spans="1:26">
      <c r="A64" s="176"/>
      <c r="B64" s="176"/>
      <c r="C64" s="176"/>
      <c r="D64" s="183">
        <v>22</v>
      </c>
      <c r="E64" s="188" t="s">
        <v>1333</v>
      </c>
      <c r="F64" s="176"/>
      <c r="G64" s="176"/>
      <c r="H64" s="176"/>
      <c r="I64" s="176"/>
      <c r="J64" s="176"/>
      <c r="K64" s="176"/>
      <c r="L64" s="176"/>
      <c r="M64" s="176"/>
      <c r="N64" s="176"/>
      <c r="O64" s="176"/>
      <c r="P64" s="176"/>
      <c r="Q64" s="176"/>
      <c r="R64" s="176"/>
      <c r="S64" s="176"/>
      <c r="T64" s="176"/>
      <c r="U64" s="176"/>
      <c r="V64" s="176"/>
      <c r="W64" s="176"/>
    </row>
    <row r="65" spans="1:23">
      <c r="A65" s="176"/>
      <c r="B65" s="176"/>
      <c r="C65" s="176"/>
      <c r="D65" s="183">
        <v>23</v>
      </c>
      <c r="E65" s="188" t="s">
        <v>1333</v>
      </c>
      <c r="F65" s="176"/>
      <c r="G65" s="191"/>
      <c r="H65" s="191"/>
      <c r="I65" s="191"/>
      <c r="J65" s="176"/>
      <c r="K65" s="176"/>
      <c r="L65" s="176"/>
      <c r="M65" s="176"/>
      <c r="N65" s="176"/>
      <c r="O65" s="176"/>
      <c r="P65" s="176"/>
      <c r="Q65" s="176"/>
      <c r="R65" s="176"/>
      <c r="S65" s="176"/>
      <c r="T65" s="176"/>
      <c r="U65" s="176"/>
      <c r="V65" s="176"/>
      <c r="W65" s="176"/>
    </row>
    <row r="66" spans="1:23">
      <c r="A66" s="176"/>
      <c r="B66" s="176"/>
      <c r="C66" s="176"/>
      <c r="D66" s="183">
        <v>24</v>
      </c>
      <c r="E66" s="192" t="s">
        <v>1335</v>
      </c>
      <c r="F66" s="176"/>
      <c r="G66" s="191"/>
      <c r="H66" s="191"/>
      <c r="I66" s="191"/>
      <c r="J66" s="176"/>
      <c r="K66" s="176"/>
      <c r="L66" s="176"/>
      <c r="M66" s="176"/>
      <c r="N66" s="176"/>
      <c r="O66" s="176"/>
      <c r="P66" s="176"/>
      <c r="Q66" s="176"/>
      <c r="R66" s="176"/>
      <c r="S66" s="176"/>
      <c r="T66" s="176"/>
      <c r="U66" s="176"/>
      <c r="V66" s="176"/>
      <c r="W66" s="176"/>
    </row>
    <row r="67" spans="1:23">
      <c r="A67" s="176"/>
      <c r="B67" s="176"/>
      <c r="C67" s="176"/>
      <c r="D67" s="183">
        <v>25</v>
      </c>
      <c r="E67" s="192" t="s">
        <v>1335</v>
      </c>
      <c r="F67" s="176"/>
      <c r="G67" s="191"/>
      <c r="H67" s="191"/>
      <c r="I67" s="191"/>
      <c r="J67" s="176"/>
      <c r="K67" s="176"/>
      <c r="L67" s="176"/>
      <c r="M67" s="176"/>
      <c r="N67" s="176"/>
      <c r="O67" s="176"/>
      <c r="P67" s="176"/>
      <c r="Q67" s="176"/>
      <c r="R67" s="176"/>
      <c r="S67" s="176"/>
      <c r="T67" s="176"/>
      <c r="U67" s="176"/>
      <c r="V67" s="176"/>
      <c r="W67" s="176"/>
    </row>
    <row r="68" spans="1:23">
      <c r="A68" s="176"/>
      <c r="B68" s="176"/>
      <c r="C68" s="176"/>
      <c r="D68" s="183">
        <v>31</v>
      </c>
      <c r="E68" s="184" t="s">
        <v>1330</v>
      </c>
      <c r="F68" s="176"/>
      <c r="G68" s="191"/>
      <c r="H68" s="191"/>
      <c r="I68" s="191"/>
      <c r="J68" s="176"/>
      <c r="K68" s="176"/>
      <c r="L68" s="176"/>
      <c r="M68" s="176"/>
      <c r="N68" s="176"/>
      <c r="O68" s="176"/>
      <c r="P68" s="176"/>
      <c r="Q68" s="176"/>
      <c r="R68" s="176"/>
      <c r="S68" s="176"/>
      <c r="T68" s="176"/>
      <c r="U68" s="176"/>
      <c r="V68" s="176"/>
      <c r="W68" s="176"/>
    </row>
    <row r="69" spans="1:23">
      <c r="A69" s="176"/>
      <c r="B69" s="176"/>
      <c r="C69" s="176"/>
      <c r="D69" s="183">
        <v>32</v>
      </c>
      <c r="E69" s="188" t="s">
        <v>1333</v>
      </c>
      <c r="F69" s="176"/>
      <c r="G69" s="176"/>
      <c r="H69" s="176"/>
      <c r="I69" s="176"/>
      <c r="J69" s="176"/>
      <c r="K69" s="176"/>
      <c r="L69" s="176"/>
      <c r="M69" s="176"/>
      <c r="N69" s="176"/>
      <c r="O69" s="176"/>
      <c r="P69" s="176"/>
      <c r="Q69" s="176"/>
      <c r="R69" s="176"/>
      <c r="S69" s="176"/>
      <c r="T69" s="176"/>
      <c r="U69" s="176"/>
      <c r="V69" s="176"/>
      <c r="W69" s="176"/>
    </row>
    <row r="70" spans="1:23">
      <c r="A70" s="176"/>
      <c r="B70" s="176"/>
      <c r="C70" s="176"/>
      <c r="D70" s="183">
        <v>33</v>
      </c>
      <c r="E70" s="192" t="s">
        <v>1335</v>
      </c>
      <c r="F70" s="176"/>
      <c r="G70" s="176"/>
      <c r="H70" s="176"/>
      <c r="I70" s="176"/>
      <c r="J70" s="176"/>
      <c r="K70" s="176"/>
      <c r="L70" s="176"/>
      <c r="M70" s="176"/>
      <c r="N70" s="176"/>
      <c r="O70" s="176"/>
      <c r="P70" s="176"/>
      <c r="Q70" s="176"/>
      <c r="R70" s="176"/>
      <c r="S70" s="176"/>
      <c r="T70" s="176"/>
      <c r="U70" s="176"/>
      <c r="V70" s="176"/>
      <c r="W70" s="176"/>
    </row>
    <row r="71" spans="1:23">
      <c r="A71" s="176"/>
      <c r="B71" s="176"/>
      <c r="C71" s="176"/>
      <c r="D71" s="183">
        <v>34</v>
      </c>
      <c r="E71" s="192" t="s">
        <v>1335</v>
      </c>
      <c r="F71" s="176"/>
      <c r="G71" s="176"/>
      <c r="H71" s="176"/>
      <c r="I71" s="176"/>
      <c r="J71" s="176"/>
      <c r="K71" s="176"/>
      <c r="L71" s="176"/>
      <c r="M71" s="176"/>
      <c r="N71" s="176"/>
      <c r="O71" s="176"/>
      <c r="P71" s="176"/>
      <c r="Q71" s="176"/>
      <c r="R71" s="176"/>
      <c r="S71" s="176"/>
      <c r="T71" s="176"/>
      <c r="U71" s="176"/>
      <c r="V71" s="176"/>
      <c r="W71" s="176"/>
    </row>
    <row r="72" spans="1:23">
      <c r="A72" s="176"/>
      <c r="B72" s="176"/>
      <c r="C72" s="176"/>
      <c r="D72" s="183">
        <v>35</v>
      </c>
      <c r="E72" s="193" t="s">
        <v>1337</v>
      </c>
      <c r="F72" s="176"/>
      <c r="G72" s="176"/>
      <c r="H72" s="176"/>
      <c r="I72" s="176"/>
      <c r="J72" s="176"/>
      <c r="K72" s="176"/>
      <c r="L72" s="176"/>
      <c r="M72" s="176"/>
      <c r="N72" s="176"/>
      <c r="O72" s="176"/>
      <c r="P72" s="176"/>
      <c r="Q72" s="176"/>
      <c r="R72" s="176"/>
      <c r="S72" s="176"/>
      <c r="T72" s="176"/>
      <c r="U72" s="176"/>
      <c r="V72" s="176"/>
      <c r="W72" s="176"/>
    </row>
    <row r="73" spans="1:23">
      <c r="A73" s="176"/>
      <c r="B73" s="176"/>
      <c r="C73" s="176"/>
      <c r="D73" s="183">
        <v>41</v>
      </c>
      <c r="E73" s="188" t="s">
        <v>1333</v>
      </c>
      <c r="F73" s="176"/>
      <c r="G73" s="176"/>
      <c r="H73" s="176"/>
      <c r="I73" s="176"/>
      <c r="J73" s="176"/>
      <c r="K73" s="176"/>
      <c r="L73" s="176"/>
      <c r="M73" s="176"/>
      <c r="N73" s="176"/>
      <c r="O73" s="176"/>
      <c r="P73" s="176"/>
      <c r="Q73" s="176"/>
      <c r="R73" s="176"/>
      <c r="S73" s="176"/>
      <c r="T73" s="176"/>
      <c r="U73" s="176"/>
      <c r="V73" s="176"/>
      <c r="W73" s="176"/>
    </row>
    <row r="74" spans="1:23">
      <c r="A74" s="176"/>
      <c r="B74" s="176"/>
      <c r="C74" s="176"/>
      <c r="D74" s="183">
        <v>42</v>
      </c>
      <c r="E74" s="192" t="s">
        <v>1335</v>
      </c>
      <c r="F74" s="176"/>
      <c r="G74" s="191"/>
      <c r="H74" s="191"/>
      <c r="I74" s="191"/>
      <c r="J74" s="176"/>
      <c r="K74" s="176"/>
      <c r="L74" s="176"/>
      <c r="M74" s="176"/>
      <c r="N74" s="176"/>
      <c r="O74" s="176"/>
      <c r="P74" s="176"/>
      <c r="Q74" s="176"/>
      <c r="R74" s="176"/>
      <c r="S74" s="176"/>
      <c r="T74" s="176"/>
      <c r="U74" s="176"/>
      <c r="V74" s="176"/>
      <c r="W74" s="176"/>
    </row>
    <row r="75" spans="1:23">
      <c r="A75" s="176"/>
      <c r="B75" s="176"/>
      <c r="C75" s="176"/>
      <c r="D75" s="183">
        <v>43</v>
      </c>
      <c r="E75" s="192" t="s">
        <v>1335</v>
      </c>
      <c r="F75" s="176"/>
      <c r="G75" s="191"/>
      <c r="H75" s="191"/>
      <c r="I75" s="191"/>
      <c r="J75" s="176"/>
      <c r="K75" s="176"/>
      <c r="L75" s="176"/>
      <c r="M75" s="176"/>
      <c r="N75" s="176"/>
      <c r="O75" s="176"/>
      <c r="P75" s="176"/>
      <c r="Q75" s="176"/>
      <c r="R75" s="176"/>
      <c r="S75" s="176"/>
      <c r="T75" s="176"/>
      <c r="U75" s="176"/>
      <c r="V75" s="176"/>
      <c r="W75" s="176"/>
    </row>
    <row r="76" spans="1:23">
      <c r="A76" s="176"/>
      <c r="B76" s="176"/>
      <c r="C76" s="176"/>
      <c r="D76" s="183">
        <v>44</v>
      </c>
      <c r="E76" s="193" t="s">
        <v>1337</v>
      </c>
      <c r="F76" s="176"/>
      <c r="G76" s="191"/>
      <c r="H76" s="191"/>
      <c r="I76" s="191"/>
      <c r="J76" s="176"/>
      <c r="K76" s="176"/>
      <c r="L76" s="176"/>
      <c r="M76" s="176"/>
      <c r="N76" s="176"/>
      <c r="O76" s="176"/>
      <c r="P76" s="176"/>
      <c r="Q76" s="176"/>
      <c r="R76" s="176"/>
      <c r="S76" s="176"/>
      <c r="T76" s="176"/>
      <c r="U76" s="176"/>
      <c r="V76" s="176"/>
      <c r="W76" s="176"/>
    </row>
    <row r="77" spans="1:23">
      <c r="A77" s="176"/>
      <c r="B77" s="176"/>
      <c r="C77" s="176"/>
      <c r="D77" s="183">
        <v>45</v>
      </c>
      <c r="E77" s="193" t="s">
        <v>1337</v>
      </c>
      <c r="F77" s="176"/>
      <c r="G77" s="191"/>
      <c r="H77" s="191"/>
      <c r="I77" s="191"/>
      <c r="J77" s="176"/>
      <c r="K77" s="176"/>
      <c r="L77" s="176"/>
      <c r="M77" s="176"/>
      <c r="N77" s="176"/>
      <c r="O77" s="176"/>
      <c r="P77" s="176"/>
      <c r="Q77" s="176"/>
      <c r="R77" s="176"/>
      <c r="S77" s="176"/>
      <c r="T77" s="176"/>
      <c r="U77" s="176"/>
      <c r="V77" s="176"/>
      <c r="W77" s="176"/>
    </row>
    <row r="78" spans="1:23">
      <c r="A78" s="176"/>
      <c r="B78" s="176"/>
      <c r="C78" s="176"/>
      <c r="D78" s="183">
        <v>51</v>
      </c>
      <c r="E78" s="188" t="s">
        <v>1333</v>
      </c>
      <c r="F78" s="176"/>
      <c r="G78" s="176"/>
      <c r="H78" s="176"/>
      <c r="I78" s="176"/>
      <c r="J78" s="176"/>
      <c r="K78" s="176"/>
      <c r="L78" s="176"/>
      <c r="M78" s="176"/>
      <c r="N78" s="176"/>
      <c r="O78" s="176"/>
      <c r="P78" s="176"/>
      <c r="Q78" s="176"/>
      <c r="R78" s="176"/>
      <c r="S78" s="176"/>
      <c r="T78" s="176"/>
      <c r="U78" s="176"/>
      <c r="V78" s="176"/>
      <c r="W78" s="176"/>
    </row>
    <row r="79" spans="1:23">
      <c r="A79" s="176"/>
      <c r="B79" s="176"/>
      <c r="C79" s="176"/>
      <c r="D79" s="183">
        <v>52</v>
      </c>
      <c r="E79" s="192" t="s">
        <v>1335</v>
      </c>
      <c r="F79" s="176"/>
      <c r="G79" s="176"/>
      <c r="H79" s="176"/>
      <c r="I79" s="176"/>
      <c r="J79" s="176"/>
      <c r="K79" s="176"/>
      <c r="L79" s="176"/>
      <c r="M79" s="176"/>
      <c r="N79" s="176"/>
      <c r="O79" s="176"/>
      <c r="P79" s="176"/>
      <c r="Q79" s="176"/>
      <c r="R79" s="176"/>
      <c r="S79" s="176"/>
      <c r="T79" s="176"/>
      <c r="U79" s="176"/>
      <c r="V79" s="176"/>
      <c r="W79" s="176"/>
    </row>
    <row r="80" spans="1:23">
      <c r="A80" s="176"/>
      <c r="B80" s="176"/>
      <c r="C80" s="176"/>
      <c r="D80" s="183">
        <v>53</v>
      </c>
      <c r="E80" s="193" t="s">
        <v>1337</v>
      </c>
      <c r="F80" s="176"/>
      <c r="G80" s="176"/>
      <c r="H80" s="176"/>
      <c r="I80" s="176"/>
      <c r="J80" s="176"/>
      <c r="K80" s="176"/>
      <c r="L80" s="176"/>
      <c r="M80" s="176"/>
      <c r="N80" s="176"/>
      <c r="O80" s="176"/>
      <c r="P80" s="176"/>
      <c r="Q80" s="176"/>
      <c r="R80" s="176"/>
      <c r="S80" s="176"/>
      <c r="T80" s="176"/>
      <c r="U80" s="176"/>
      <c r="V80" s="176"/>
      <c r="W80" s="176"/>
    </row>
    <row r="81" spans="1:26">
      <c r="A81" s="176"/>
      <c r="B81" s="176"/>
      <c r="C81" s="176"/>
      <c r="D81" s="183">
        <v>54</v>
      </c>
      <c r="E81" s="193" t="s">
        <v>1337</v>
      </c>
      <c r="F81" s="176"/>
      <c r="G81" s="176"/>
      <c r="H81" s="176"/>
      <c r="I81" s="176"/>
      <c r="J81" s="176"/>
      <c r="K81" s="176"/>
      <c r="L81" s="176"/>
      <c r="M81" s="176"/>
      <c r="N81" s="176"/>
      <c r="O81" s="176"/>
      <c r="P81" s="176"/>
      <c r="Q81" s="176"/>
      <c r="R81" s="176"/>
      <c r="S81" s="176"/>
      <c r="T81" s="176"/>
      <c r="U81" s="176"/>
      <c r="V81" s="176"/>
      <c r="W81" s="176"/>
    </row>
    <row r="82" spans="1:26">
      <c r="A82" s="176"/>
      <c r="B82" s="176"/>
      <c r="C82" s="176"/>
      <c r="D82" s="183">
        <v>55</v>
      </c>
      <c r="E82" s="193" t="s">
        <v>1337</v>
      </c>
      <c r="F82" s="176"/>
      <c r="G82" s="176"/>
      <c r="H82" s="176"/>
      <c r="I82" s="176"/>
      <c r="J82" s="176"/>
      <c r="K82" s="176"/>
      <c r="L82" s="176"/>
      <c r="M82" s="176"/>
      <c r="N82" s="176"/>
      <c r="O82" s="176"/>
      <c r="P82" s="176"/>
      <c r="Q82" s="176"/>
      <c r="R82" s="176"/>
      <c r="S82" s="176"/>
      <c r="T82" s="176"/>
      <c r="U82" s="176"/>
      <c r="V82" s="176"/>
      <c r="W82" s="176"/>
    </row>
    <row r="83" spans="1:26">
      <c r="A83" s="176"/>
      <c r="B83" s="176"/>
      <c r="C83" s="176"/>
      <c r="D83" s="175"/>
      <c r="E83" s="175"/>
      <c r="F83" s="176"/>
      <c r="G83" s="176"/>
      <c r="H83" s="176"/>
      <c r="I83" s="176"/>
      <c r="J83" s="176"/>
      <c r="K83" s="176"/>
      <c r="L83" s="176"/>
      <c r="M83" s="176"/>
      <c r="N83" s="176"/>
      <c r="O83" s="176"/>
      <c r="P83" s="176"/>
      <c r="Q83" s="176"/>
      <c r="R83" s="176"/>
      <c r="S83" s="176"/>
      <c r="T83" s="176"/>
      <c r="U83" s="176"/>
      <c r="V83" s="176"/>
      <c r="W83" s="176"/>
    </row>
    <row r="84" spans="1:26">
      <c r="A84" s="176"/>
      <c r="B84" s="176"/>
      <c r="C84" s="176"/>
      <c r="D84" s="176"/>
      <c r="E84" s="176"/>
      <c r="F84" s="176"/>
      <c r="G84" s="176"/>
      <c r="H84" s="176"/>
      <c r="I84" s="176"/>
      <c r="J84" s="176"/>
      <c r="K84" s="176"/>
      <c r="L84" s="176"/>
      <c r="M84" s="176"/>
      <c r="N84" s="176"/>
      <c r="O84" s="176"/>
      <c r="P84" s="176"/>
      <c r="Q84" s="176"/>
      <c r="R84" s="176"/>
      <c r="S84" s="176"/>
      <c r="T84" s="176"/>
      <c r="U84" s="176"/>
      <c r="V84" s="176"/>
      <c r="W84" s="176"/>
      <c r="X84" s="176"/>
      <c r="Y84" s="176"/>
      <c r="Z84" s="176"/>
    </row>
    <row r="85" spans="1:26">
      <c r="A85" s="176"/>
      <c r="B85" s="176"/>
      <c r="C85" s="176"/>
      <c r="D85" s="176"/>
      <c r="E85" s="176"/>
      <c r="F85" s="176"/>
      <c r="G85" s="176"/>
      <c r="H85" s="176"/>
      <c r="I85" s="176"/>
      <c r="J85" s="176"/>
      <c r="K85" s="176"/>
      <c r="L85" s="176"/>
      <c r="M85" s="176"/>
      <c r="N85" s="176"/>
      <c r="O85" s="176"/>
      <c r="P85" s="176"/>
      <c r="Q85" s="176"/>
      <c r="R85" s="176"/>
      <c r="S85" s="176"/>
      <c r="T85" s="176"/>
      <c r="U85" s="176"/>
      <c r="V85" s="176"/>
      <c r="W85" s="176"/>
      <c r="X85" s="176"/>
      <c r="Y85" s="176"/>
      <c r="Z85" s="176"/>
    </row>
    <row r="86" spans="1:26">
      <c r="A86" s="176"/>
      <c r="B86" s="176"/>
      <c r="C86" s="176"/>
      <c r="D86" s="176"/>
      <c r="E86" s="176"/>
      <c r="F86" s="176"/>
      <c r="G86" s="176"/>
      <c r="H86" s="176"/>
      <c r="I86" s="176"/>
      <c r="J86" s="176"/>
      <c r="K86" s="176"/>
      <c r="L86" s="176"/>
      <c r="M86" s="176"/>
      <c r="N86" s="176"/>
      <c r="O86" s="176"/>
      <c r="P86" s="176"/>
      <c r="Q86" s="176"/>
      <c r="R86" s="176"/>
      <c r="S86" s="176"/>
      <c r="T86" s="176"/>
      <c r="U86" s="176"/>
      <c r="V86" s="176"/>
      <c r="W86" s="176"/>
      <c r="X86" s="176"/>
      <c r="Y86" s="176"/>
      <c r="Z86" s="176"/>
    </row>
    <row r="87" spans="1:26">
      <c r="A87" s="176"/>
      <c r="B87" s="176"/>
      <c r="C87" s="176"/>
      <c r="D87" s="176"/>
      <c r="E87" s="176"/>
      <c r="F87" s="176"/>
      <c r="G87" s="176"/>
      <c r="H87" s="176"/>
      <c r="I87" s="176"/>
      <c r="J87" s="176"/>
      <c r="K87" s="176"/>
      <c r="L87" s="176"/>
      <c r="M87" s="176"/>
      <c r="N87" s="176"/>
      <c r="O87" s="176"/>
      <c r="P87" s="176"/>
      <c r="Q87" s="176"/>
      <c r="R87" s="176"/>
      <c r="S87" s="176"/>
      <c r="T87" s="176"/>
      <c r="U87" s="176"/>
      <c r="V87" s="176"/>
      <c r="W87" s="176"/>
      <c r="X87" s="176"/>
      <c r="Y87" s="176"/>
      <c r="Z87" s="176"/>
    </row>
    <row r="88" spans="1:26">
      <c r="A88" s="176"/>
      <c r="B88" s="176"/>
      <c r="C88" s="176"/>
      <c r="D88" s="176"/>
      <c r="E88" s="176"/>
      <c r="F88" s="176"/>
      <c r="G88" s="176"/>
      <c r="H88" s="176"/>
      <c r="I88" s="176"/>
      <c r="J88" s="176"/>
      <c r="K88" s="176"/>
      <c r="L88" s="176"/>
      <c r="M88" s="176"/>
      <c r="N88" s="176"/>
      <c r="O88" s="176"/>
      <c r="P88" s="176"/>
      <c r="Q88" s="176"/>
      <c r="R88" s="176"/>
      <c r="S88" s="176"/>
      <c r="T88" s="176"/>
      <c r="U88" s="176"/>
      <c r="V88" s="176"/>
      <c r="W88" s="176"/>
      <c r="X88" s="176"/>
      <c r="Y88" s="176"/>
      <c r="Z88" s="176"/>
    </row>
    <row r="89" spans="1:26">
      <c r="A89" s="176"/>
      <c r="B89" s="176"/>
      <c r="C89" s="176"/>
      <c r="D89" s="176"/>
      <c r="E89" s="176"/>
      <c r="F89" s="176"/>
      <c r="G89" s="176"/>
      <c r="H89" s="176"/>
      <c r="I89" s="176"/>
      <c r="J89" s="176"/>
      <c r="K89" s="176"/>
      <c r="L89" s="176"/>
      <c r="M89" s="176"/>
      <c r="N89" s="176"/>
      <c r="O89" s="176"/>
      <c r="P89" s="176"/>
      <c r="Q89" s="176"/>
      <c r="R89" s="176"/>
      <c r="S89" s="176"/>
      <c r="T89" s="176"/>
      <c r="U89" s="176"/>
      <c r="V89" s="176"/>
      <c r="W89" s="176"/>
      <c r="X89" s="176"/>
      <c r="Y89" s="176"/>
      <c r="Z89" s="176"/>
    </row>
    <row r="90" spans="1:26">
      <c r="A90" s="176"/>
      <c r="B90" s="176"/>
      <c r="C90" s="176"/>
      <c r="D90" s="176"/>
      <c r="E90" s="176"/>
      <c r="F90" s="176"/>
      <c r="G90" s="176"/>
      <c r="H90" s="176"/>
      <c r="I90" s="176"/>
      <c r="J90" s="176"/>
      <c r="K90" s="176"/>
      <c r="L90" s="176"/>
      <c r="M90" s="176"/>
      <c r="N90" s="176"/>
      <c r="O90" s="176"/>
      <c r="P90" s="176"/>
      <c r="Q90" s="176"/>
      <c r="R90" s="176"/>
      <c r="S90" s="176"/>
      <c r="T90" s="176"/>
      <c r="U90" s="176"/>
      <c r="V90" s="176"/>
      <c r="W90" s="176"/>
      <c r="X90" s="176"/>
      <c r="Y90" s="176"/>
      <c r="Z90" s="176"/>
    </row>
    <row r="91" spans="1:26">
      <c r="A91" s="176"/>
      <c r="B91" s="176"/>
      <c r="C91" s="176"/>
      <c r="D91" s="176"/>
      <c r="E91" s="176"/>
      <c r="F91" s="176"/>
      <c r="G91" s="176"/>
      <c r="H91" s="176"/>
      <c r="I91" s="176"/>
      <c r="J91" s="176"/>
      <c r="K91" s="176"/>
      <c r="L91" s="176"/>
      <c r="M91" s="176"/>
      <c r="N91" s="176"/>
      <c r="O91" s="176"/>
      <c r="P91" s="176"/>
      <c r="Q91" s="176"/>
      <c r="R91" s="176"/>
      <c r="S91" s="176"/>
      <c r="T91" s="176"/>
      <c r="U91" s="176"/>
      <c r="V91" s="176"/>
      <c r="W91" s="176"/>
      <c r="X91" s="176"/>
      <c r="Y91" s="176"/>
      <c r="Z91" s="176"/>
    </row>
    <row r="92" spans="1:26">
      <c r="A92" s="176"/>
      <c r="B92" s="176"/>
      <c r="C92" s="176"/>
      <c r="D92" s="176"/>
      <c r="E92" s="176"/>
      <c r="F92" s="176"/>
      <c r="G92" s="176"/>
      <c r="H92" s="176"/>
      <c r="I92" s="176"/>
      <c r="J92" s="176"/>
      <c r="K92" s="176"/>
      <c r="L92" s="176"/>
      <c r="M92" s="176"/>
      <c r="N92" s="176"/>
      <c r="O92" s="176"/>
      <c r="P92" s="176"/>
      <c r="Q92" s="176"/>
      <c r="R92" s="176"/>
      <c r="S92" s="176"/>
      <c r="T92" s="176"/>
      <c r="U92" s="176"/>
      <c r="V92" s="176"/>
      <c r="W92" s="176"/>
      <c r="X92" s="176"/>
      <c r="Y92" s="176"/>
      <c r="Z92" s="176"/>
    </row>
    <row r="93" spans="1:26">
      <c r="A93" s="176"/>
      <c r="B93" s="176"/>
      <c r="C93" s="176"/>
      <c r="D93" s="176"/>
      <c r="E93" s="176"/>
      <c r="F93" s="176"/>
      <c r="G93" s="176"/>
      <c r="H93" s="176"/>
      <c r="I93" s="176"/>
      <c r="J93" s="176"/>
      <c r="K93" s="176"/>
      <c r="L93" s="176"/>
      <c r="M93" s="176"/>
      <c r="N93" s="176"/>
      <c r="O93" s="176"/>
      <c r="P93" s="176"/>
      <c r="Q93" s="176"/>
      <c r="R93" s="176"/>
      <c r="S93" s="176"/>
      <c r="T93" s="176"/>
      <c r="U93" s="176"/>
      <c r="V93" s="176"/>
      <c r="W93" s="176"/>
      <c r="X93" s="176"/>
      <c r="Y93" s="176"/>
      <c r="Z93" s="176"/>
    </row>
    <row r="94" spans="1:26">
      <c r="A94" s="176"/>
      <c r="B94" s="176"/>
      <c r="C94" s="176"/>
      <c r="D94" s="176"/>
      <c r="E94" s="176"/>
      <c r="F94" s="176"/>
      <c r="G94" s="176"/>
      <c r="H94" s="176"/>
      <c r="I94" s="176"/>
      <c r="J94" s="176"/>
      <c r="K94" s="176"/>
      <c r="L94" s="176"/>
      <c r="M94" s="176"/>
      <c r="N94" s="176"/>
      <c r="O94" s="176"/>
      <c r="P94" s="176"/>
      <c r="Q94" s="176"/>
      <c r="R94" s="176"/>
      <c r="S94" s="176"/>
      <c r="T94" s="176"/>
      <c r="U94" s="176"/>
      <c r="V94" s="176"/>
      <c r="W94" s="176"/>
      <c r="X94" s="176"/>
      <c r="Y94" s="176"/>
      <c r="Z94" s="176"/>
    </row>
    <row r="95" spans="1:26">
      <c r="A95" s="176"/>
      <c r="B95" s="176"/>
      <c r="C95" s="176"/>
      <c r="D95" s="176"/>
      <c r="E95" s="176"/>
      <c r="F95" s="176"/>
      <c r="G95" s="176"/>
      <c r="H95" s="176"/>
      <c r="I95" s="176"/>
      <c r="J95" s="176"/>
      <c r="K95" s="176"/>
      <c r="L95" s="176"/>
      <c r="M95" s="176"/>
      <c r="N95" s="176"/>
      <c r="O95" s="176"/>
      <c r="P95" s="176"/>
      <c r="Q95" s="176"/>
      <c r="R95" s="176"/>
      <c r="S95" s="176"/>
      <c r="T95" s="176"/>
      <c r="U95" s="176"/>
      <c r="V95" s="176"/>
      <c r="W95" s="176"/>
      <c r="X95" s="176"/>
      <c r="Y95" s="176"/>
      <c r="Z95" s="176"/>
    </row>
    <row r="96" spans="1:26">
      <c r="A96" s="176"/>
      <c r="B96" s="176"/>
      <c r="C96" s="176"/>
      <c r="D96" s="176"/>
      <c r="E96" s="176"/>
      <c r="F96" s="176"/>
      <c r="G96" s="176"/>
      <c r="H96" s="176"/>
      <c r="I96" s="176"/>
      <c r="J96" s="176"/>
      <c r="K96" s="176"/>
      <c r="L96" s="176"/>
      <c r="M96" s="176"/>
      <c r="N96" s="176"/>
      <c r="O96" s="176"/>
      <c r="P96" s="176"/>
      <c r="Q96" s="176"/>
      <c r="R96" s="176"/>
      <c r="S96" s="176"/>
      <c r="T96" s="176"/>
      <c r="U96" s="176"/>
      <c r="V96" s="176"/>
      <c r="W96" s="176"/>
      <c r="X96" s="176"/>
      <c r="Y96" s="176"/>
      <c r="Z96" s="176"/>
    </row>
    <row r="97" spans="1:26">
      <c r="A97" s="176"/>
      <c r="B97" s="176"/>
      <c r="C97" s="176"/>
      <c r="D97" s="176"/>
      <c r="E97" s="176"/>
      <c r="F97" s="176"/>
      <c r="G97" s="176"/>
      <c r="H97" s="176"/>
      <c r="I97" s="176"/>
      <c r="J97" s="176"/>
      <c r="K97" s="176"/>
      <c r="L97" s="176"/>
      <c r="M97" s="176"/>
      <c r="N97" s="176"/>
      <c r="O97" s="176"/>
      <c r="P97" s="176"/>
      <c r="Q97" s="176"/>
      <c r="R97" s="176"/>
      <c r="S97" s="176"/>
      <c r="T97" s="176"/>
      <c r="U97" s="176"/>
      <c r="V97" s="176"/>
      <c r="W97" s="176"/>
      <c r="X97" s="176"/>
      <c r="Y97" s="176"/>
      <c r="Z97" s="176"/>
    </row>
    <row r="98" spans="1:26">
      <c r="A98" s="176"/>
      <c r="B98" s="176"/>
      <c r="C98" s="176"/>
      <c r="D98" s="176"/>
      <c r="E98" s="176"/>
      <c r="F98" s="176"/>
      <c r="G98" s="176"/>
      <c r="H98" s="176"/>
      <c r="I98" s="176"/>
      <c r="J98" s="176"/>
      <c r="K98" s="176"/>
      <c r="L98" s="176"/>
      <c r="M98" s="176"/>
      <c r="N98" s="176"/>
      <c r="O98" s="176"/>
      <c r="P98" s="176"/>
      <c r="Q98" s="176"/>
      <c r="R98" s="176"/>
      <c r="S98" s="176"/>
      <c r="T98" s="176"/>
      <c r="U98" s="176"/>
      <c r="V98" s="176"/>
      <c r="W98" s="176"/>
      <c r="X98" s="176"/>
      <c r="Y98" s="176"/>
      <c r="Z98" s="176"/>
    </row>
    <row r="99" spans="1:26">
      <c r="A99" s="176"/>
      <c r="B99" s="176"/>
      <c r="C99" s="176"/>
      <c r="D99" s="176"/>
      <c r="E99" s="176"/>
      <c r="F99" s="176"/>
      <c r="G99" s="176"/>
      <c r="H99" s="176"/>
      <c r="I99" s="176"/>
      <c r="J99" s="176"/>
      <c r="K99" s="176"/>
      <c r="L99" s="176"/>
      <c r="M99" s="176"/>
      <c r="N99" s="176"/>
      <c r="O99" s="176"/>
      <c r="P99" s="176"/>
      <c r="Q99" s="176"/>
      <c r="R99" s="176"/>
      <c r="S99" s="176"/>
      <c r="T99" s="176"/>
      <c r="U99" s="176"/>
      <c r="V99" s="176"/>
      <c r="W99" s="176"/>
      <c r="X99" s="176"/>
      <c r="Y99" s="176"/>
      <c r="Z99" s="176"/>
    </row>
    <row r="100" spans="1:26">
      <c r="A100" s="176"/>
      <c r="B100" s="176"/>
      <c r="C100" s="176"/>
      <c r="D100" s="176"/>
      <c r="E100" s="176"/>
      <c r="F100" s="176"/>
      <c r="G100" s="176"/>
      <c r="H100" s="176"/>
      <c r="I100" s="176"/>
      <c r="J100" s="176"/>
      <c r="K100" s="176"/>
      <c r="L100" s="176"/>
      <c r="M100" s="176"/>
      <c r="N100" s="176"/>
      <c r="O100" s="176"/>
      <c r="P100" s="176"/>
      <c r="Q100" s="176"/>
      <c r="R100" s="176"/>
      <c r="S100" s="176"/>
      <c r="T100" s="176"/>
      <c r="U100" s="176"/>
      <c r="V100" s="176"/>
      <c r="W100" s="176"/>
      <c r="X100" s="176"/>
      <c r="Y100" s="176"/>
      <c r="Z100" s="176"/>
    </row>
    <row r="101" spans="1:26">
      <c r="A101" s="176"/>
      <c r="B101" s="176"/>
      <c r="C101" s="176"/>
      <c r="D101" s="176"/>
      <c r="E101" s="176"/>
      <c r="F101" s="176"/>
      <c r="G101" s="176"/>
      <c r="H101" s="176"/>
      <c r="I101" s="176"/>
      <c r="J101" s="176"/>
      <c r="K101" s="176"/>
      <c r="L101" s="176"/>
      <c r="M101" s="176"/>
      <c r="N101" s="176"/>
      <c r="O101" s="176"/>
      <c r="P101" s="176"/>
      <c r="Q101" s="176"/>
      <c r="R101" s="176"/>
      <c r="S101" s="176"/>
      <c r="T101" s="176"/>
      <c r="U101" s="176"/>
      <c r="V101" s="176"/>
      <c r="W101" s="176"/>
      <c r="X101" s="176"/>
      <c r="Y101" s="176"/>
      <c r="Z101" s="176"/>
    </row>
    <row r="102" spans="1:26">
      <c r="A102" s="176"/>
      <c r="B102" s="176"/>
      <c r="C102" s="176"/>
      <c r="D102" s="176"/>
      <c r="E102" s="176"/>
      <c r="F102" s="176"/>
      <c r="G102" s="176"/>
      <c r="H102" s="176"/>
      <c r="I102" s="176"/>
      <c r="J102" s="176"/>
      <c r="K102" s="176"/>
      <c r="L102" s="176"/>
      <c r="M102" s="176"/>
      <c r="N102" s="176"/>
      <c r="O102" s="176"/>
      <c r="P102" s="176"/>
      <c r="Q102" s="176"/>
      <c r="R102" s="176"/>
      <c r="S102" s="176"/>
      <c r="T102" s="176"/>
      <c r="U102" s="176"/>
      <c r="V102" s="176"/>
      <c r="W102" s="176"/>
      <c r="X102" s="176"/>
      <c r="Y102" s="176"/>
      <c r="Z102" s="176"/>
    </row>
    <row r="103" spans="1:26">
      <c r="A103" s="176"/>
      <c r="B103" s="176"/>
      <c r="C103" s="176"/>
      <c r="D103" s="176"/>
      <c r="E103" s="176"/>
      <c r="F103" s="176"/>
      <c r="G103" s="176"/>
      <c r="H103" s="176"/>
      <c r="I103" s="176"/>
      <c r="J103" s="176"/>
      <c r="K103" s="176"/>
      <c r="L103" s="176"/>
      <c r="M103" s="176"/>
      <c r="N103" s="176"/>
      <c r="O103" s="176"/>
      <c r="P103" s="176"/>
      <c r="Q103" s="176"/>
      <c r="R103" s="176"/>
      <c r="S103" s="176"/>
      <c r="T103" s="176"/>
      <c r="U103" s="176"/>
      <c r="V103" s="176"/>
      <c r="W103" s="176"/>
      <c r="X103" s="176"/>
      <c r="Y103" s="176"/>
      <c r="Z103" s="176"/>
    </row>
    <row r="104" spans="1:26">
      <c r="A104" s="176"/>
      <c r="B104" s="176"/>
      <c r="C104" s="176"/>
      <c r="D104" s="176"/>
      <c r="E104" s="176"/>
      <c r="F104" s="176"/>
      <c r="G104" s="176"/>
      <c r="H104" s="176"/>
      <c r="I104" s="176"/>
      <c r="J104" s="176"/>
      <c r="K104" s="176"/>
      <c r="L104" s="176"/>
      <c r="M104" s="176"/>
      <c r="N104" s="176"/>
      <c r="O104" s="176"/>
      <c r="P104" s="176"/>
      <c r="Q104" s="176"/>
      <c r="R104" s="176"/>
      <c r="S104" s="176"/>
      <c r="T104" s="176"/>
      <c r="U104" s="176"/>
      <c r="V104" s="176"/>
      <c r="W104" s="176"/>
      <c r="X104" s="176"/>
      <c r="Y104" s="176"/>
      <c r="Z104" s="176"/>
    </row>
    <row r="105" spans="1:26">
      <c r="A105" s="176"/>
      <c r="B105" s="176"/>
      <c r="C105" s="176"/>
      <c r="D105" s="176"/>
      <c r="E105" s="176"/>
      <c r="F105" s="176"/>
      <c r="G105" s="176"/>
      <c r="H105" s="176"/>
      <c r="I105" s="176"/>
      <c r="J105" s="176"/>
      <c r="K105" s="176"/>
      <c r="L105" s="176"/>
      <c r="M105" s="176"/>
      <c r="N105" s="176"/>
      <c r="O105" s="176"/>
      <c r="P105" s="176"/>
      <c r="Q105" s="176"/>
      <c r="R105" s="176"/>
      <c r="S105" s="176"/>
      <c r="T105" s="176"/>
      <c r="U105" s="176"/>
      <c r="V105" s="176"/>
      <c r="W105" s="176"/>
      <c r="X105" s="176"/>
      <c r="Y105" s="176"/>
      <c r="Z105" s="176"/>
    </row>
    <row r="106" spans="1:26">
      <c r="A106" s="176"/>
      <c r="B106" s="176"/>
      <c r="C106" s="176"/>
      <c r="D106" s="176"/>
      <c r="E106" s="176"/>
      <c r="F106" s="176"/>
      <c r="G106" s="176"/>
      <c r="H106" s="176"/>
      <c r="I106" s="176"/>
      <c r="J106" s="176"/>
      <c r="K106" s="176"/>
      <c r="L106" s="176"/>
      <c r="M106" s="176"/>
      <c r="N106" s="176"/>
      <c r="O106" s="176"/>
      <c r="P106" s="176"/>
      <c r="Q106" s="176"/>
      <c r="R106" s="176"/>
      <c r="S106" s="176"/>
      <c r="T106" s="176"/>
      <c r="U106" s="176"/>
      <c r="V106" s="176"/>
      <c r="W106" s="176"/>
      <c r="X106" s="176"/>
      <c r="Y106" s="176"/>
      <c r="Z106" s="176"/>
    </row>
    <row r="107" spans="1:26">
      <c r="A107" s="176"/>
      <c r="B107" s="176"/>
      <c r="C107" s="176"/>
      <c r="D107" s="176"/>
      <c r="E107" s="176"/>
      <c r="F107" s="176"/>
      <c r="G107" s="176"/>
      <c r="H107" s="176"/>
      <c r="I107" s="176"/>
      <c r="J107" s="176"/>
      <c r="K107" s="176"/>
      <c r="L107" s="176"/>
      <c r="M107" s="176"/>
      <c r="N107" s="176"/>
      <c r="O107" s="176"/>
      <c r="P107" s="176"/>
      <c r="Q107" s="176"/>
      <c r="R107" s="176"/>
      <c r="S107" s="176"/>
      <c r="T107" s="176"/>
      <c r="U107" s="176"/>
      <c r="V107" s="176"/>
      <c r="W107" s="176"/>
      <c r="X107" s="176"/>
      <c r="Y107" s="176"/>
      <c r="Z107" s="176"/>
    </row>
    <row r="108" spans="1:26">
      <c r="A108" s="176"/>
      <c r="B108" s="176"/>
      <c r="C108" s="176"/>
      <c r="D108" s="176"/>
      <c r="E108" s="176"/>
      <c r="F108" s="176"/>
      <c r="G108" s="176"/>
      <c r="H108" s="176"/>
      <c r="I108" s="176"/>
      <c r="J108" s="176"/>
      <c r="K108" s="176"/>
      <c r="L108" s="176"/>
      <c r="M108" s="176"/>
      <c r="N108" s="176"/>
      <c r="O108" s="176"/>
      <c r="P108" s="176"/>
      <c r="Q108" s="176"/>
      <c r="R108" s="176"/>
      <c r="S108" s="176"/>
      <c r="T108" s="176"/>
      <c r="U108" s="176"/>
      <c r="V108" s="176"/>
      <c r="W108" s="176"/>
      <c r="X108" s="176"/>
      <c r="Y108" s="176"/>
      <c r="Z108" s="176"/>
    </row>
    <row r="109" spans="1:26">
      <c r="A109" s="176"/>
      <c r="B109" s="176"/>
      <c r="C109" s="176"/>
      <c r="D109" s="176"/>
      <c r="E109" s="176"/>
      <c r="F109" s="176"/>
      <c r="G109" s="176"/>
      <c r="H109" s="176"/>
      <c r="I109" s="176"/>
      <c r="J109" s="176"/>
      <c r="K109" s="176"/>
      <c r="L109" s="176"/>
      <c r="M109" s="176"/>
      <c r="N109" s="176"/>
      <c r="O109" s="176"/>
      <c r="P109" s="176"/>
      <c r="Q109" s="176"/>
      <c r="R109" s="176"/>
      <c r="S109" s="176"/>
      <c r="T109" s="176"/>
      <c r="U109" s="176"/>
      <c r="V109" s="176"/>
      <c r="W109" s="176"/>
      <c r="X109" s="176"/>
      <c r="Y109" s="176"/>
      <c r="Z109" s="176"/>
    </row>
    <row r="110" spans="1:26">
      <c r="A110" s="176"/>
      <c r="B110" s="176"/>
      <c r="C110" s="176"/>
      <c r="D110" s="176"/>
      <c r="E110" s="176"/>
      <c r="F110" s="176"/>
      <c r="G110" s="176"/>
      <c r="H110" s="176"/>
      <c r="I110" s="176"/>
      <c r="J110" s="176"/>
      <c r="K110" s="176"/>
      <c r="L110" s="176"/>
      <c r="M110" s="176"/>
      <c r="N110" s="176"/>
      <c r="O110" s="176"/>
      <c r="P110" s="176"/>
      <c r="Q110" s="176"/>
      <c r="R110" s="176"/>
      <c r="S110" s="176"/>
      <c r="T110" s="176"/>
      <c r="U110" s="176"/>
      <c r="V110" s="176"/>
      <c r="W110" s="176"/>
      <c r="X110" s="176"/>
      <c r="Y110" s="176"/>
      <c r="Z110" s="176"/>
    </row>
    <row r="111" spans="1:26">
      <c r="A111" s="176"/>
      <c r="B111" s="176"/>
      <c r="C111" s="176"/>
      <c r="D111" s="176"/>
      <c r="E111" s="176"/>
      <c r="F111" s="176"/>
      <c r="G111" s="176"/>
      <c r="H111" s="176"/>
      <c r="I111" s="176"/>
      <c r="J111" s="176"/>
      <c r="K111" s="176"/>
      <c r="L111" s="176"/>
      <c r="M111" s="176"/>
      <c r="N111" s="176"/>
      <c r="O111" s="176"/>
      <c r="P111" s="176"/>
      <c r="Q111" s="176"/>
      <c r="R111" s="176"/>
      <c r="S111" s="176"/>
      <c r="T111" s="176"/>
      <c r="U111" s="176"/>
      <c r="V111" s="176"/>
      <c r="W111" s="176"/>
      <c r="X111" s="176"/>
      <c r="Y111" s="176"/>
      <c r="Z111" s="176"/>
    </row>
    <row r="112" spans="1:26">
      <c r="A112" s="176"/>
      <c r="B112" s="176"/>
      <c r="C112" s="176"/>
      <c r="D112" s="176"/>
      <c r="E112" s="176"/>
      <c r="F112" s="176"/>
      <c r="G112" s="176"/>
      <c r="H112" s="176"/>
      <c r="I112" s="176"/>
      <c r="J112" s="176"/>
      <c r="K112" s="176"/>
      <c r="L112" s="176"/>
      <c r="M112" s="176"/>
      <c r="N112" s="176"/>
      <c r="O112" s="176"/>
      <c r="P112" s="176"/>
      <c r="Q112" s="176"/>
      <c r="R112" s="176"/>
      <c r="S112" s="176"/>
      <c r="T112" s="176"/>
      <c r="U112" s="176"/>
      <c r="V112" s="176"/>
      <c r="W112" s="176"/>
      <c r="X112" s="176"/>
      <c r="Y112" s="176"/>
      <c r="Z112" s="176"/>
    </row>
    <row r="113" spans="1:26">
      <c r="A113" s="176"/>
      <c r="B113" s="176"/>
      <c r="C113" s="176"/>
      <c r="D113" s="176"/>
      <c r="E113" s="176"/>
      <c r="F113" s="176"/>
      <c r="G113" s="176"/>
      <c r="H113" s="176"/>
      <c r="I113" s="176"/>
      <c r="J113" s="176"/>
      <c r="K113" s="176"/>
      <c r="L113" s="176"/>
      <c r="M113" s="176"/>
      <c r="N113" s="176"/>
      <c r="O113" s="176"/>
      <c r="P113" s="176"/>
      <c r="Q113" s="176"/>
      <c r="R113" s="176"/>
      <c r="S113" s="176"/>
      <c r="T113" s="176"/>
      <c r="U113" s="176"/>
      <c r="V113" s="176"/>
      <c r="W113" s="176"/>
      <c r="X113" s="176"/>
      <c r="Y113" s="176"/>
      <c r="Z113" s="176"/>
    </row>
    <row r="114" spans="1:26">
      <c r="A114" s="176"/>
      <c r="B114" s="176"/>
      <c r="C114" s="176"/>
      <c r="D114" s="176"/>
      <c r="E114" s="176"/>
      <c r="F114" s="176"/>
      <c r="G114" s="176"/>
      <c r="H114" s="176"/>
      <c r="I114" s="176"/>
      <c r="J114" s="176"/>
      <c r="K114" s="176"/>
      <c r="L114" s="176"/>
      <c r="M114" s="176"/>
      <c r="N114" s="176"/>
      <c r="O114" s="176"/>
      <c r="P114" s="176"/>
      <c r="Q114" s="176"/>
      <c r="R114" s="176"/>
      <c r="S114" s="176"/>
      <c r="T114" s="176"/>
      <c r="U114" s="176"/>
      <c r="V114" s="176"/>
      <c r="W114" s="176"/>
      <c r="X114" s="176"/>
      <c r="Y114" s="176"/>
      <c r="Z114" s="176"/>
    </row>
    <row r="115" spans="1:26">
      <c r="A115" s="175"/>
      <c r="B115" s="175"/>
      <c r="C115" s="175"/>
      <c r="D115" s="175"/>
      <c r="E115" s="175"/>
      <c r="F115" s="175"/>
      <c r="G115" s="175"/>
      <c r="H115" s="175"/>
      <c r="I115" s="176"/>
      <c r="J115" s="176"/>
      <c r="K115" s="176"/>
      <c r="L115" s="176"/>
      <c r="M115" s="176"/>
      <c r="N115" s="176"/>
      <c r="O115" s="176"/>
      <c r="P115" s="176"/>
      <c r="Q115" s="176"/>
      <c r="R115" s="176"/>
      <c r="S115" s="176"/>
      <c r="T115" s="176"/>
      <c r="U115" s="176"/>
      <c r="V115" s="176"/>
      <c r="W115" s="176"/>
    </row>
    <row r="116" spans="1:26">
      <c r="A116" s="175"/>
      <c r="B116" s="175"/>
      <c r="C116" s="175"/>
      <c r="D116" s="175"/>
      <c r="E116" s="175"/>
      <c r="F116" s="175"/>
      <c r="G116" s="175"/>
      <c r="H116" s="175"/>
      <c r="I116" s="176"/>
      <c r="J116" s="176"/>
      <c r="K116" s="176"/>
      <c r="L116" s="176"/>
      <c r="M116" s="176"/>
      <c r="N116" s="176"/>
      <c r="O116" s="176"/>
      <c r="P116" s="176"/>
      <c r="Q116" s="176"/>
      <c r="R116" s="176"/>
      <c r="S116" s="176"/>
      <c r="T116" s="176"/>
      <c r="U116" s="176"/>
      <c r="V116" s="176"/>
      <c r="W116" s="176"/>
    </row>
    <row r="117" spans="1:26">
      <c r="A117" s="175"/>
      <c r="B117" s="175"/>
      <c r="C117" s="175"/>
      <c r="D117" s="175"/>
      <c r="E117" s="175"/>
      <c r="F117" s="175"/>
      <c r="G117" s="175"/>
      <c r="H117" s="175"/>
      <c r="I117" s="176"/>
      <c r="J117" s="176"/>
      <c r="K117" s="176"/>
      <c r="L117" s="176"/>
      <c r="M117" s="176"/>
      <c r="N117" s="176"/>
      <c r="O117" s="176"/>
      <c r="P117" s="176"/>
      <c r="Q117" s="176"/>
      <c r="R117" s="176"/>
      <c r="S117" s="176"/>
      <c r="T117" s="176"/>
      <c r="U117" s="176"/>
      <c r="V117" s="176"/>
      <c r="W117" s="176"/>
    </row>
    <row r="118" spans="1:26">
      <c r="A118" s="175"/>
      <c r="B118" s="175"/>
      <c r="C118" s="175"/>
      <c r="D118" s="175"/>
      <c r="E118" s="175"/>
      <c r="F118" s="175"/>
      <c r="G118" s="175"/>
      <c r="H118" s="175"/>
      <c r="I118" s="176"/>
      <c r="J118" s="176"/>
      <c r="K118" s="176"/>
      <c r="L118" s="176"/>
      <c r="M118" s="176"/>
      <c r="N118" s="176"/>
      <c r="O118" s="176"/>
      <c r="P118" s="176"/>
      <c r="Q118" s="176"/>
      <c r="R118" s="176"/>
      <c r="S118" s="176"/>
      <c r="T118" s="176"/>
      <c r="U118" s="176"/>
      <c r="V118" s="176"/>
      <c r="W118" s="176"/>
    </row>
    <row r="119" spans="1:26">
      <c r="A119" s="175"/>
      <c r="B119" s="175"/>
      <c r="C119" s="175"/>
      <c r="D119" s="175"/>
      <c r="E119" s="175"/>
      <c r="F119" s="175"/>
      <c r="G119" s="175"/>
      <c r="H119" s="175"/>
      <c r="I119" s="176"/>
      <c r="J119" s="176"/>
      <c r="K119" s="176"/>
      <c r="L119" s="176"/>
      <c r="M119" s="176"/>
      <c r="N119" s="176"/>
      <c r="O119" s="176"/>
      <c r="P119" s="176"/>
      <c r="Q119" s="176"/>
      <c r="R119" s="176"/>
      <c r="S119" s="176"/>
      <c r="T119" s="176"/>
      <c r="U119" s="176"/>
      <c r="V119" s="176"/>
      <c r="W119" s="176"/>
    </row>
    <row r="120" spans="1:26">
      <c r="A120" s="175"/>
      <c r="B120" s="175"/>
      <c r="C120" s="175"/>
      <c r="D120" s="175"/>
      <c r="E120" s="175"/>
      <c r="F120" s="175"/>
      <c r="G120" s="175"/>
      <c r="H120" s="175"/>
      <c r="I120" s="176"/>
      <c r="J120" s="176"/>
      <c r="K120" s="176"/>
      <c r="L120" s="176"/>
      <c r="M120" s="176"/>
      <c r="N120" s="176"/>
      <c r="O120" s="176"/>
      <c r="P120" s="176"/>
      <c r="Q120" s="176"/>
      <c r="R120" s="176"/>
      <c r="S120" s="176"/>
      <c r="T120" s="176"/>
      <c r="U120" s="176"/>
      <c r="V120" s="176"/>
      <c r="W120" s="176"/>
    </row>
    <row r="121" spans="1:26">
      <c r="A121" s="175"/>
      <c r="B121" s="175"/>
      <c r="C121" s="175"/>
      <c r="D121" s="175"/>
      <c r="E121" s="175"/>
      <c r="F121" s="175"/>
      <c r="G121" s="175"/>
      <c r="H121" s="175"/>
      <c r="I121" s="176"/>
      <c r="J121" s="176"/>
      <c r="K121" s="176"/>
      <c r="L121" s="176"/>
      <c r="M121" s="176"/>
      <c r="N121" s="176"/>
      <c r="O121" s="176"/>
      <c r="P121" s="176"/>
      <c r="Q121" s="176"/>
      <c r="R121" s="176"/>
      <c r="S121" s="176"/>
      <c r="T121" s="176"/>
      <c r="U121" s="176"/>
      <c r="V121" s="176"/>
      <c r="W121" s="176"/>
    </row>
    <row r="122" spans="1:26">
      <c r="A122" s="175"/>
      <c r="B122" s="175"/>
      <c r="C122" s="175"/>
      <c r="D122" s="175"/>
      <c r="E122" s="175"/>
      <c r="F122" s="175"/>
      <c r="G122" s="175"/>
      <c r="H122" s="175"/>
      <c r="I122" s="176"/>
      <c r="J122" s="176"/>
      <c r="K122" s="176"/>
      <c r="L122" s="176"/>
      <c r="M122" s="176"/>
      <c r="N122" s="176"/>
      <c r="O122" s="176"/>
      <c r="P122" s="176"/>
      <c r="Q122" s="176"/>
      <c r="R122" s="176"/>
      <c r="S122" s="176"/>
      <c r="T122" s="176"/>
      <c r="U122" s="176"/>
      <c r="V122" s="176"/>
      <c r="W122" s="176"/>
    </row>
    <row r="123" spans="1:26">
      <c r="A123" s="175"/>
      <c r="B123" s="175"/>
      <c r="C123" s="175"/>
      <c r="D123" s="175"/>
      <c r="E123" s="175"/>
      <c r="F123" s="175"/>
      <c r="G123" s="175"/>
      <c r="H123" s="175"/>
      <c r="I123" s="176"/>
      <c r="J123" s="176"/>
      <c r="K123" s="176"/>
      <c r="L123" s="176"/>
      <c r="M123" s="176"/>
      <c r="N123" s="176"/>
      <c r="O123" s="176"/>
      <c r="P123" s="176"/>
      <c r="Q123" s="176"/>
      <c r="R123" s="176"/>
      <c r="S123" s="176"/>
      <c r="T123" s="176"/>
      <c r="U123" s="176"/>
      <c r="V123" s="176"/>
      <c r="W123" s="176"/>
    </row>
    <row r="124" spans="1:26">
      <c r="A124" s="175"/>
      <c r="B124" s="175"/>
      <c r="C124" s="175"/>
      <c r="D124" s="175"/>
      <c r="E124" s="175"/>
      <c r="F124" s="175"/>
      <c r="G124" s="175"/>
      <c r="H124" s="175"/>
      <c r="I124" s="176"/>
      <c r="J124" s="176"/>
      <c r="K124" s="176"/>
      <c r="L124" s="176"/>
      <c r="M124" s="176"/>
      <c r="N124" s="176"/>
      <c r="O124" s="176"/>
      <c r="P124" s="176"/>
      <c r="Q124" s="176"/>
      <c r="R124" s="176"/>
      <c r="S124" s="176"/>
      <c r="T124" s="176"/>
      <c r="U124" s="176"/>
      <c r="V124" s="176"/>
      <c r="W124" s="176"/>
    </row>
    <row r="125" spans="1:26">
      <c r="A125" s="175"/>
      <c r="B125" s="175"/>
      <c r="C125" s="175"/>
      <c r="D125" s="175"/>
      <c r="E125" s="175"/>
      <c r="F125" s="175"/>
      <c r="G125" s="175"/>
      <c r="H125" s="175"/>
      <c r="I125" s="176"/>
      <c r="J125" s="176"/>
      <c r="K125" s="176"/>
      <c r="L125" s="176"/>
      <c r="M125" s="176"/>
      <c r="N125" s="176"/>
      <c r="O125" s="176"/>
      <c r="P125" s="176"/>
      <c r="Q125" s="176"/>
      <c r="R125" s="176"/>
      <c r="S125" s="176"/>
      <c r="T125" s="176"/>
      <c r="U125" s="176"/>
      <c r="V125" s="176"/>
      <c r="W125" s="176"/>
    </row>
    <row r="126" spans="1:26">
      <c r="A126" s="175"/>
      <c r="B126" s="175"/>
      <c r="C126" s="175"/>
      <c r="D126" s="175"/>
      <c r="E126" s="175"/>
      <c r="F126" s="175"/>
      <c r="G126" s="175"/>
      <c r="H126" s="175"/>
      <c r="I126" s="176"/>
      <c r="J126" s="176"/>
      <c r="K126" s="176"/>
      <c r="L126" s="176"/>
      <c r="M126" s="176"/>
      <c r="N126" s="176"/>
      <c r="O126" s="176"/>
      <c r="P126" s="176"/>
      <c r="Q126" s="176"/>
      <c r="R126" s="176"/>
      <c r="S126" s="176"/>
      <c r="T126" s="176"/>
      <c r="U126" s="176"/>
      <c r="V126" s="176"/>
      <c r="W126" s="176"/>
    </row>
    <row r="127" spans="1:26">
      <c r="A127" s="175"/>
      <c r="B127" s="175"/>
      <c r="C127" s="175"/>
      <c r="D127" s="175"/>
      <c r="E127" s="175"/>
      <c r="F127" s="175"/>
      <c r="G127" s="175"/>
      <c r="H127" s="175"/>
      <c r="I127" s="176"/>
      <c r="J127" s="176"/>
      <c r="K127" s="176"/>
      <c r="L127" s="176"/>
      <c r="M127" s="176"/>
      <c r="N127" s="176"/>
      <c r="O127" s="176"/>
      <c r="P127" s="176"/>
      <c r="Q127" s="176"/>
      <c r="R127" s="176"/>
      <c r="S127" s="176"/>
      <c r="T127" s="176"/>
      <c r="U127" s="176"/>
      <c r="V127" s="176"/>
      <c r="W127" s="176"/>
    </row>
    <row r="128" spans="1:26">
      <c r="A128" s="175"/>
      <c r="B128" s="175"/>
      <c r="C128" s="175"/>
      <c r="D128" s="175"/>
      <c r="E128" s="175"/>
      <c r="F128" s="175"/>
      <c r="G128" s="175"/>
      <c r="H128" s="175"/>
      <c r="I128" s="176"/>
      <c r="J128" s="176"/>
      <c r="K128" s="176"/>
      <c r="L128" s="176"/>
      <c r="M128" s="176"/>
      <c r="N128" s="176"/>
      <c r="O128" s="176"/>
      <c r="P128" s="176"/>
      <c r="Q128" s="176"/>
      <c r="R128" s="176"/>
      <c r="S128" s="176"/>
      <c r="T128" s="176"/>
      <c r="U128" s="176"/>
      <c r="V128" s="176"/>
      <c r="W128" s="176"/>
    </row>
    <row r="129" spans="1:23">
      <c r="A129" s="175"/>
      <c r="B129" s="175"/>
      <c r="C129" s="175"/>
      <c r="D129" s="175"/>
      <c r="E129" s="175"/>
      <c r="F129" s="175"/>
      <c r="G129" s="175"/>
      <c r="H129" s="175"/>
      <c r="I129" s="176"/>
      <c r="J129" s="176"/>
      <c r="K129" s="176"/>
      <c r="L129" s="176"/>
      <c r="M129" s="176"/>
      <c r="N129" s="176"/>
      <c r="O129" s="176"/>
      <c r="P129" s="176"/>
      <c r="Q129" s="176"/>
      <c r="R129" s="176"/>
      <c r="S129" s="176"/>
      <c r="T129" s="176"/>
      <c r="U129" s="176"/>
      <c r="V129" s="176"/>
      <c r="W129" s="176"/>
    </row>
    <row r="130" spans="1:23">
      <c r="A130" s="175"/>
      <c r="B130" s="175"/>
      <c r="C130" s="175"/>
      <c r="D130" s="175"/>
      <c r="E130" s="175"/>
      <c r="F130" s="175"/>
      <c r="G130" s="175"/>
      <c r="H130" s="175"/>
      <c r="I130" s="176"/>
      <c r="J130" s="176"/>
      <c r="K130" s="176"/>
      <c r="L130" s="176"/>
      <c r="M130" s="176"/>
      <c r="N130" s="176"/>
      <c r="O130" s="176"/>
      <c r="P130" s="176"/>
      <c r="Q130" s="176"/>
      <c r="R130" s="176"/>
      <c r="S130" s="176"/>
      <c r="T130" s="176"/>
      <c r="U130" s="176"/>
      <c r="V130" s="176"/>
      <c r="W130" s="176"/>
    </row>
    <row r="131" spans="1:23">
      <c r="A131" s="175"/>
      <c r="B131" s="175"/>
      <c r="C131" s="175"/>
      <c r="D131" s="175"/>
      <c r="E131" s="175"/>
      <c r="F131" s="175"/>
      <c r="G131" s="175"/>
      <c r="H131" s="175"/>
      <c r="I131" s="176"/>
      <c r="J131" s="176"/>
      <c r="K131" s="176"/>
      <c r="L131" s="176"/>
      <c r="M131" s="176"/>
      <c r="N131" s="176"/>
      <c r="O131" s="176"/>
      <c r="P131" s="176"/>
      <c r="Q131" s="176"/>
      <c r="R131" s="176"/>
      <c r="S131" s="176"/>
      <c r="T131" s="176"/>
      <c r="U131" s="176"/>
      <c r="V131" s="176"/>
      <c r="W131" s="176"/>
    </row>
    <row r="132" spans="1:23">
      <c r="A132" s="175"/>
      <c r="B132" s="175"/>
      <c r="C132" s="175"/>
      <c r="D132" s="175"/>
      <c r="E132" s="175"/>
      <c r="F132" s="175"/>
      <c r="G132" s="175"/>
      <c r="H132" s="175"/>
      <c r="I132" s="176"/>
      <c r="J132" s="176"/>
      <c r="K132" s="176"/>
      <c r="L132" s="176"/>
      <c r="M132" s="176"/>
      <c r="N132" s="176"/>
      <c r="O132" s="176"/>
      <c r="P132" s="176"/>
      <c r="Q132" s="176"/>
      <c r="R132" s="176"/>
      <c r="S132" s="176"/>
      <c r="T132" s="176"/>
      <c r="U132" s="176"/>
      <c r="V132" s="176"/>
      <c r="W132" s="176"/>
    </row>
    <row r="133" spans="1:23">
      <c r="A133" s="175"/>
      <c r="B133" s="175"/>
      <c r="C133" s="175"/>
      <c r="D133" s="175"/>
      <c r="E133" s="175"/>
      <c r="F133" s="175"/>
      <c r="G133" s="175"/>
      <c r="H133" s="175"/>
      <c r="I133" s="176"/>
      <c r="J133" s="176"/>
      <c r="K133" s="176"/>
      <c r="L133" s="176"/>
      <c r="M133" s="176"/>
      <c r="N133" s="176"/>
      <c r="O133" s="176"/>
      <c r="P133" s="176"/>
      <c r="Q133" s="176"/>
      <c r="R133" s="176"/>
      <c r="S133" s="176"/>
      <c r="T133" s="176"/>
      <c r="U133" s="176"/>
      <c r="V133" s="176"/>
      <c r="W133" s="176"/>
    </row>
    <row r="134" spans="1:23">
      <c r="A134" s="175"/>
      <c r="B134" s="175"/>
      <c r="C134" s="175"/>
      <c r="D134" s="175"/>
      <c r="E134" s="175"/>
      <c r="F134" s="175"/>
      <c r="G134" s="175"/>
      <c r="H134" s="175"/>
      <c r="I134" s="176"/>
      <c r="J134" s="176"/>
      <c r="K134" s="176"/>
      <c r="L134" s="176"/>
      <c r="M134" s="176"/>
      <c r="N134" s="176"/>
      <c r="O134" s="176"/>
      <c r="P134" s="176"/>
      <c r="Q134" s="176"/>
      <c r="R134" s="176"/>
      <c r="S134" s="176"/>
      <c r="T134" s="176"/>
      <c r="U134" s="176"/>
      <c r="V134" s="176"/>
      <c r="W134" s="176"/>
    </row>
    <row r="135" spans="1:23">
      <c r="A135" s="175"/>
      <c r="B135" s="175"/>
      <c r="C135" s="175"/>
      <c r="D135" s="175"/>
      <c r="E135" s="175"/>
      <c r="F135" s="175"/>
      <c r="G135" s="175"/>
      <c r="H135" s="175"/>
      <c r="I135" s="176"/>
      <c r="J135" s="176"/>
      <c r="K135" s="176"/>
      <c r="L135" s="176"/>
      <c r="M135" s="176"/>
      <c r="N135" s="176"/>
      <c r="O135" s="176"/>
      <c r="P135" s="176"/>
      <c r="Q135" s="176"/>
      <c r="R135" s="176"/>
      <c r="S135" s="176"/>
      <c r="T135" s="176"/>
      <c r="U135" s="176"/>
      <c r="V135" s="176"/>
      <c r="W135" s="176"/>
    </row>
    <row r="136" spans="1:23">
      <c r="A136" s="175"/>
      <c r="B136" s="175"/>
      <c r="C136" s="175"/>
      <c r="D136" s="175"/>
      <c r="E136" s="175"/>
      <c r="F136" s="175"/>
      <c r="G136" s="175"/>
      <c r="H136" s="175"/>
      <c r="I136" s="176"/>
      <c r="J136" s="176"/>
      <c r="K136" s="176"/>
      <c r="L136" s="176"/>
      <c r="M136" s="176"/>
      <c r="N136" s="176"/>
      <c r="O136" s="176"/>
      <c r="P136" s="176"/>
      <c r="Q136" s="176"/>
      <c r="R136" s="176"/>
      <c r="S136" s="176"/>
      <c r="T136" s="176"/>
      <c r="U136" s="176"/>
      <c r="V136" s="176"/>
      <c r="W136" s="176"/>
    </row>
    <row r="137" spans="1:23">
      <c r="A137" s="175"/>
      <c r="B137" s="175"/>
      <c r="C137" s="175"/>
      <c r="D137" s="175"/>
      <c r="E137" s="175"/>
      <c r="F137" s="175"/>
      <c r="G137" s="175"/>
      <c r="H137" s="175"/>
      <c r="I137" s="176"/>
      <c r="J137" s="176"/>
      <c r="K137" s="176"/>
      <c r="L137" s="176"/>
      <c r="M137" s="176"/>
      <c r="N137" s="176"/>
      <c r="O137" s="176"/>
      <c r="P137" s="176"/>
      <c r="Q137" s="176"/>
      <c r="R137" s="176"/>
      <c r="S137" s="176"/>
      <c r="T137" s="176"/>
      <c r="U137" s="176"/>
      <c r="V137" s="176"/>
      <c r="W137" s="176"/>
    </row>
    <row r="138" spans="1:23">
      <c r="A138" s="175"/>
      <c r="B138" s="175"/>
      <c r="C138" s="175"/>
      <c r="D138" s="175"/>
      <c r="E138" s="175"/>
      <c r="F138" s="175"/>
      <c r="G138" s="175"/>
      <c r="H138" s="175"/>
      <c r="I138" s="176"/>
      <c r="J138" s="176"/>
      <c r="K138" s="176"/>
      <c r="L138" s="176"/>
      <c r="M138" s="176"/>
      <c r="N138" s="176"/>
      <c r="O138" s="176"/>
      <c r="P138" s="176"/>
      <c r="Q138" s="176"/>
      <c r="R138" s="176"/>
      <c r="S138" s="176"/>
      <c r="T138" s="176"/>
      <c r="U138" s="176"/>
      <c r="V138" s="176"/>
      <c r="W138" s="176"/>
    </row>
    <row r="139" spans="1:23">
      <c r="A139" s="175"/>
      <c r="B139" s="175"/>
      <c r="C139" s="175"/>
      <c r="D139" s="175"/>
      <c r="E139" s="175"/>
      <c r="F139" s="175"/>
      <c r="G139" s="175"/>
      <c r="H139" s="175"/>
      <c r="I139" s="176"/>
      <c r="J139" s="176"/>
      <c r="K139" s="176"/>
      <c r="L139" s="176"/>
      <c r="M139" s="176"/>
      <c r="N139" s="176"/>
      <c r="O139" s="176"/>
      <c r="P139" s="176"/>
      <c r="Q139" s="176"/>
      <c r="R139" s="176"/>
      <c r="S139" s="176"/>
      <c r="T139" s="176"/>
      <c r="U139" s="176"/>
      <c r="V139" s="176"/>
      <c r="W139" s="176"/>
    </row>
    <row r="140" spans="1:23">
      <c r="A140" s="175"/>
      <c r="B140" s="175"/>
      <c r="C140" s="175"/>
      <c r="D140" s="175"/>
      <c r="E140" s="175"/>
      <c r="F140" s="175"/>
      <c r="G140" s="175"/>
      <c r="H140" s="175"/>
      <c r="I140" s="176"/>
      <c r="J140" s="176"/>
      <c r="K140" s="176"/>
      <c r="L140" s="176"/>
      <c r="M140" s="176"/>
      <c r="N140" s="176"/>
      <c r="O140" s="176"/>
      <c r="P140" s="176"/>
      <c r="Q140" s="176"/>
      <c r="R140" s="176"/>
      <c r="S140" s="176"/>
      <c r="T140" s="176"/>
      <c r="U140" s="176"/>
      <c r="V140" s="176"/>
      <c r="W140" s="176"/>
    </row>
    <row r="141" spans="1:23">
      <c r="A141" s="175"/>
      <c r="B141" s="175"/>
      <c r="C141" s="175"/>
      <c r="D141" s="175"/>
      <c r="E141" s="175"/>
      <c r="F141" s="175"/>
      <c r="G141" s="175"/>
      <c r="H141" s="175"/>
      <c r="I141" s="176"/>
      <c r="J141" s="176"/>
      <c r="K141" s="176"/>
      <c r="L141" s="176"/>
      <c r="M141" s="176"/>
      <c r="N141" s="176"/>
      <c r="O141" s="176"/>
      <c r="P141" s="176"/>
      <c r="Q141" s="176"/>
      <c r="R141" s="176"/>
      <c r="S141" s="176"/>
      <c r="T141" s="176"/>
      <c r="U141" s="176"/>
      <c r="V141" s="176"/>
      <c r="W141" s="176"/>
    </row>
    <row r="142" spans="1:23">
      <c r="A142" s="175"/>
      <c r="B142" s="175"/>
      <c r="C142" s="175"/>
      <c r="D142" s="175"/>
      <c r="E142" s="175"/>
      <c r="F142" s="175"/>
      <c r="G142" s="175"/>
      <c r="H142" s="175"/>
      <c r="I142" s="176"/>
      <c r="J142" s="176"/>
      <c r="K142" s="176"/>
      <c r="L142" s="176"/>
      <c r="M142" s="176"/>
      <c r="N142" s="176"/>
      <c r="O142" s="176"/>
      <c r="P142" s="176"/>
      <c r="Q142" s="176"/>
      <c r="R142" s="176"/>
      <c r="S142" s="176"/>
      <c r="T142" s="176"/>
      <c r="U142" s="176"/>
      <c r="V142" s="176"/>
      <c r="W142" s="176"/>
    </row>
    <row r="143" spans="1:23">
      <c r="A143" s="175"/>
      <c r="B143" s="175"/>
      <c r="C143" s="175"/>
      <c r="D143" s="175"/>
      <c r="E143" s="175"/>
      <c r="F143" s="175"/>
      <c r="G143" s="175"/>
      <c r="H143" s="175"/>
      <c r="I143" s="176"/>
      <c r="J143" s="176"/>
      <c r="K143" s="176"/>
      <c r="L143" s="176"/>
      <c r="M143" s="176"/>
      <c r="N143" s="176"/>
      <c r="O143" s="176"/>
      <c r="P143" s="176"/>
      <c r="Q143" s="176"/>
      <c r="R143" s="176"/>
      <c r="S143" s="176"/>
      <c r="T143" s="176"/>
      <c r="U143" s="176"/>
      <c r="V143" s="176"/>
      <c r="W143" s="176"/>
    </row>
    <row r="144" spans="1:23">
      <c r="A144" s="175"/>
      <c r="B144" s="175"/>
      <c r="C144" s="175"/>
      <c r="D144" s="175"/>
      <c r="E144" s="175"/>
      <c r="F144" s="175"/>
      <c r="G144" s="175"/>
      <c r="H144" s="175"/>
      <c r="I144" s="176"/>
      <c r="J144" s="176"/>
      <c r="K144" s="176"/>
      <c r="L144" s="176"/>
      <c r="M144" s="176"/>
      <c r="N144" s="176"/>
      <c r="O144" s="176"/>
      <c r="P144" s="176"/>
      <c r="Q144" s="176"/>
      <c r="R144" s="176"/>
      <c r="S144" s="176"/>
      <c r="T144" s="176"/>
      <c r="U144" s="176"/>
      <c r="V144" s="176"/>
      <c r="W144" s="176"/>
    </row>
    <row r="145" spans="1:23">
      <c r="A145" s="175"/>
      <c r="B145" s="175"/>
      <c r="C145" s="175"/>
      <c r="D145" s="175"/>
      <c r="E145" s="175"/>
      <c r="F145" s="175"/>
      <c r="G145" s="175"/>
      <c r="H145" s="175"/>
      <c r="I145" s="176"/>
      <c r="J145" s="176"/>
      <c r="K145" s="176"/>
      <c r="L145" s="176"/>
      <c r="M145" s="176"/>
      <c r="N145" s="176"/>
      <c r="O145" s="176"/>
      <c r="P145" s="176"/>
      <c r="Q145" s="176"/>
      <c r="R145" s="176"/>
      <c r="S145" s="176"/>
      <c r="T145" s="176"/>
      <c r="U145" s="176"/>
      <c r="V145" s="176"/>
      <c r="W145" s="176"/>
    </row>
    <row r="146" spans="1:23">
      <c r="A146" s="175"/>
      <c r="B146" s="175"/>
      <c r="C146" s="175"/>
      <c r="D146" s="175"/>
      <c r="E146" s="175"/>
      <c r="F146" s="175"/>
      <c r="G146" s="175"/>
      <c r="H146" s="175"/>
      <c r="I146" s="176"/>
      <c r="J146" s="176"/>
      <c r="K146" s="176"/>
      <c r="L146" s="176"/>
      <c r="M146" s="176"/>
      <c r="N146" s="176"/>
      <c r="O146" s="176"/>
      <c r="P146" s="176"/>
      <c r="Q146" s="176"/>
      <c r="R146" s="176"/>
      <c r="S146" s="176"/>
      <c r="T146" s="176"/>
      <c r="U146" s="176"/>
      <c r="V146" s="176"/>
      <c r="W146" s="176"/>
    </row>
    <row r="147" spans="1:23">
      <c r="A147" s="175"/>
      <c r="B147" s="175"/>
      <c r="C147" s="175"/>
      <c r="D147" s="175"/>
      <c r="E147" s="175"/>
      <c r="F147" s="175"/>
      <c r="G147" s="175"/>
      <c r="H147" s="175"/>
      <c r="I147" s="176"/>
      <c r="J147" s="176"/>
      <c r="K147" s="176"/>
      <c r="L147" s="176"/>
      <c r="M147" s="176"/>
      <c r="N147" s="176"/>
      <c r="O147" s="176"/>
      <c r="P147" s="176"/>
      <c r="Q147" s="176"/>
      <c r="R147" s="176"/>
      <c r="S147" s="176"/>
      <c r="T147" s="176"/>
      <c r="U147" s="176"/>
      <c r="V147" s="176"/>
      <c r="W147" s="176"/>
    </row>
    <row r="148" spans="1:23">
      <c r="A148" s="175"/>
      <c r="B148" s="175"/>
      <c r="C148" s="175"/>
      <c r="D148" s="175"/>
      <c r="E148" s="175"/>
      <c r="F148" s="175"/>
      <c r="G148" s="175"/>
      <c r="H148" s="175"/>
      <c r="I148" s="176"/>
      <c r="J148" s="176"/>
      <c r="K148" s="176"/>
      <c r="L148" s="176"/>
      <c r="M148" s="176"/>
      <c r="N148" s="176"/>
      <c r="O148" s="176"/>
      <c r="P148" s="176"/>
      <c r="Q148" s="176"/>
      <c r="R148" s="176"/>
      <c r="S148" s="176"/>
      <c r="T148" s="176"/>
      <c r="U148" s="176"/>
      <c r="V148" s="176"/>
      <c r="W148" s="176"/>
    </row>
    <row r="149" spans="1:23">
      <c r="A149" s="175"/>
      <c r="B149" s="175"/>
      <c r="C149" s="175"/>
      <c r="D149" s="175"/>
      <c r="E149" s="175"/>
      <c r="F149" s="175"/>
      <c r="G149" s="175"/>
      <c r="H149" s="175"/>
      <c r="I149" s="176"/>
      <c r="J149" s="176"/>
      <c r="K149" s="176"/>
      <c r="L149" s="176"/>
      <c r="M149" s="176"/>
      <c r="N149" s="176"/>
      <c r="O149" s="176"/>
      <c r="P149" s="176"/>
      <c r="Q149" s="176"/>
      <c r="R149" s="176"/>
      <c r="S149" s="176"/>
      <c r="T149" s="176"/>
      <c r="U149" s="176"/>
      <c r="V149" s="176"/>
      <c r="W149" s="176"/>
    </row>
    <row r="150" spans="1:23">
      <c r="A150" s="175"/>
      <c r="B150" s="175"/>
      <c r="C150" s="175"/>
      <c r="D150" s="175"/>
      <c r="E150" s="175"/>
      <c r="F150" s="175"/>
      <c r="G150" s="175"/>
      <c r="H150" s="175"/>
      <c r="I150" s="176"/>
      <c r="J150" s="176"/>
      <c r="K150" s="176"/>
      <c r="L150" s="176"/>
      <c r="M150" s="176"/>
      <c r="N150" s="176"/>
      <c r="O150" s="176"/>
      <c r="P150" s="176"/>
      <c r="Q150" s="176"/>
      <c r="R150" s="176"/>
      <c r="S150" s="176"/>
      <c r="T150" s="176"/>
      <c r="U150" s="176"/>
      <c r="V150" s="176"/>
      <c r="W150" s="176"/>
    </row>
    <row r="151" spans="1:23">
      <c r="A151" s="175"/>
      <c r="B151" s="175"/>
      <c r="C151" s="175"/>
      <c r="D151" s="175"/>
      <c r="E151" s="175"/>
      <c r="F151" s="175"/>
      <c r="G151" s="175"/>
      <c r="H151" s="175"/>
      <c r="I151" s="176"/>
      <c r="J151" s="176"/>
      <c r="K151" s="176"/>
      <c r="L151" s="176"/>
      <c r="M151" s="176"/>
      <c r="N151" s="176"/>
      <c r="O151" s="176"/>
      <c r="P151" s="176"/>
      <c r="Q151" s="176"/>
      <c r="R151" s="176"/>
      <c r="S151" s="176"/>
      <c r="T151" s="176"/>
      <c r="U151" s="176"/>
      <c r="V151" s="176"/>
      <c r="W151" s="176"/>
    </row>
    <row r="152" spans="1:23">
      <c r="A152" s="175"/>
      <c r="B152" s="175"/>
      <c r="C152" s="175"/>
      <c r="D152" s="175"/>
      <c r="E152" s="175"/>
      <c r="F152" s="175"/>
      <c r="G152" s="175"/>
      <c r="H152" s="175"/>
      <c r="I152" s="176"/>
      <c r="J152" s="176"/>
      <c r="K152" s="176"/>
      <c r="L152" s="176"/>
      <c r="M152" s="176"/>
      <c r="N152" s="176"/>
      <c r="O152" s="176"/>
      <c r="P152" s="176"/>
      <c r="Q152" s="176"/>
      <c r="R152" s="176"/>
      <c r="S152" s="176"/>
      <c r="T152" s="176"/>
      <c r="U152" s="176"/>
      <c r="V152" s="176"/>
      <c r="W152" s="176"/>
    </row>
    <row r="153" spans="1:23">
      <c r="A153" s="175"/>
      <c r="B153" s="175"/>
      <c r="C153" s="175"/>
      <c r="D153" s="175"/>
      <c r="E153" s="175"/>
      <c r="F153" s="175"/>
      <c r="G153" s="175"/>
      <c r="H153" s="175"/>
      <c r="I153" s="176"/>
      <c r="J153" s="176"/>
      <c r="K153" s="176"/>
      <c r="L153" s="176"/>
      <c r="M153" s="176"/>
      <c r="N153" s="176"/>
      <c r="O153" s="176"/>
      <c r="P153" s="176"/>
      <c r="Q153" s="176"/>
      <c r="R153" s="176"/>
      <c r="S153" s="176"/>
      <c r="T153" s="176"/>
      <c r="U153" s="176"/>
      <c r="V153" s="176"/>
      <c r="W153" s="176"/>
    </row>
    <row r="154" spans="1:23">
      <c r="A154" s="175"/>
      <c r="B154" s="175"/>
      <c r="C154" s="175"/>
      <c r="D154" s="175"/>
      <c r="E154" s="175"/>
      <c r="F154" s="175"/>
      <c r="G154" s="175"/>
      <c r="H154" s="175"/>
      <c r="I154" s="176"/>
      <c r="J154" s="176"/>
      <c r="K154" s="176"/>
      <c r="L154" s="176"/>
      <c r="M154" s="176"/>
      <c r="N154" s="176"/>
      <c r="O154" s="176"/>
      <c r="P154" s="176"/>
      <c r="Q154" s="176"/>
      <c r="R154" s="176"/>
      <c r="S154" s="176"/>
      <c r="T154" s="176"/>
      <c r="U154" s="176"/>
      <c r="V154" s="176"/>
      <c r="W154" s="176"/>
    </row>
    <row r="155" spans="1:23">
      <c r="A155" s="175"/>
      <c r="B155" s="175"/>
      <c r="C155" s="175"/>
      <c r="D155" s="175"/>
      <c r="E155" s="175"/>
      <c r="F155" s="175"/>
      <c r="G155" s="175"/>
      <c r="H155" s="175"/>
      <c r="I155" s="176"/>
      <c r="J155" s="176"/>
      <c r="K155" s="176"/>
      <c r="L155" s="176"/>
      <c r="M155" s="176"/>
      <c r="N155" s="176"/>
      <c r="O155" s="176"/>
      <c r="P155" s="176"/>
      <c r="Q155" s="176"/>
      <c r="R155" s="176"/>
      <c r="S155" s="176"/>
      <c r="T155" s="176"/>
      <c r="U155" s="176"/>
      <c r="V155" s="176"/>
      <c r="W155" s="176"/>
    </row>
    <row r="156" spans="1:23">
      <c r="A156" s="175"/>
      <c r="B156" s="175"/>
      <c r="C156" s="175"/>
      <c r="D156" s="175"/>
      <c r="E156" s="175"/>
      <c r="F156" s="175"/>
      <c r="G156" s="175"/>
      <c r="H156" s="175"/>
      <c r="I156" s="176"/>
      <c r="J156" s="176"/>
      <c r="K156" s="176"/>
      <c r="L156" s="176"/>
      <c r="M156" s="176"/>
      <c r="N156" s="176"/>
      <c r="O156" s="176"/>
      <c r="P156" s="176"/>
      <c r="Q156" s="176"/>
      <c r="R156" s="176"/>
      <c r="S156" s="176"/>
      <c r="T156" s="176"/>
      <c r="U156" s="176"/>
      <c r="V156" s="176"/>
      <c r="W156" s="176"/>
    </row>
    <row r="157" spans="1:23">
      <c r="A157" s="175"/>
      <c r="B157" s="175"/>
      <c r="C157" s="175"/>
      <c r="D157" s="175"/>
      <c r="E157" s="175"/>
      <c r="F157" s="175"/>
      <c r="G157" s="175"/>
      <c r="H157" s="175"/>
      <c r="I157" s="176"/>
      <c r="J157" s="176"/>
      <c r="K157" s="176"/>
      <c r="L157" s="176"/>
      <c r="M157" s="176"/>
      <c r="N157" s="176"/>
      <c r="O157" s="176"/>
      <c r="P157" s="176"/>
      <c r="Q157" s="176"/>
      <c r="R157" s="176"/>
      <c r="S157" s="176"/>
      <c r="T157" s="176"/>
      <c r="U157" s="176"/>
      <c r="V157" s="176"/>
      <c r="W157" s="176"/>
    </row>
    <row r="158" spans="1:23">
      <c r="A158" s="175"/>
      <c r="B158" s="175"/>
      <c r="C158" s="175"/>
      <c r="D158" s="175"/>
      <c r="E158" s="175"/>
      <c r="F158" s="175"/>
      <c r="G158" s="175"/>
      <c r="H158" s="175"/>
      <c r="I158" s="176"/>
      <c r="J158" s="176"/>
      <c r="K158" s="176"/>
      <c r="L158" s="176"/>
      <c r="M158" s="176"/>
      <c r="N158" s="176"/>
      <c r="O158" s="176"/>
      <c r="P158" s="176"/>
      <c r="Q158" s="176"/>
      <c r="R158" s="176"/>
      <c r="S158" s="176"/>
      <c r="T158" s="176"/>
      <c r="U158" s="176"/>
      <c r="V158" s="176"/>
      <c r="W158" s="176"/>
    </row>
    <row r="159" spans="1:23">
      <c r="A159" s="175"/>
      <c r="B159" s="175"/>
      <c r="C159" s="175"/>
      <c r="D159" s="175"/>
      <c r="E159" s="175"/>
      <c r="F159" s="175"/>
      <c r="G159" s="175"/>
      <c r="H159" s="175"/>
      <c r="I159" s="176"/>
      <c r="J159" s="176"/>
      <c r="K159" s="176"/>
      <c r="L159" s="176"/>
      <c r="M159" s="176"/>
      <c r="N159" s="176"/>
      <c r="O159" s="176"/>
      <c r="P159" s="176"/>
      <c r="Q159" s="176"/>
      <c r="R159" s="176"/>
      <c r="S159" s="176"/>
      <c r="T159" s="176"/>
      <c r="U159" s="176"/>
      <c r="V159" s="176"/>
      <c r="W159" s="176"/>
    </row>
    <row r="160" spans="1:23">
      <c r="A160" s="175"/>
      <c r="B160" s="175"/>
      <c r="C160" s="175"/>
      <c r="D160" s="175"/>
      <c r="E160" s="175"/>
      <c r="F160" s="175"/>
      <c r="G160" s="175"/>
      <c r="H160" s="175"/>
      <c r="I160" s="176"/>
      <c r="J160" s="176"/>
      <c r="K160" s="176"/>
      <c r="L160" s="176"/>
      <c r="M160" s="176"/>
      <c r="N160" s="176"/>
      <c r="O160" s="176"/>
      <c r="P160" s="176"/>
      <c r="Q160" s="176"/>
      <c r="R160" s="176"/>
      <c r="S160" s="176"/>
      <c r="T160" s="176"/>
      <c r="U160" s="176"/>
      <c r="V160" s="176"/>
      <c r="W160" s="176"/>
    </row>
    <row r="161" spans="1:23">
      <c r="A161" s="175"/>
      <c r="B161" s="175"/>
      <c r="C161" s="175"/>
      <c r="D161" s="175"/>
      <c r="E161" s="175"/>
      <c r="F161" s="175"/>
      <c r="G161" s="175"/>
      <c r="H161" s="175"/>
      <c r="I161" s="176"/>
      <c r="J161" s="176"/>
      <c r="K161" s="176"/>
      <c r="L161" s="176"/>
      <c r="M161" s="176"/>
      <c r="N161" s="176"/>
      <c r="O161" s="176"/>
      <c r="P161" s="176"/>
      <c r="Q161" s="176"/>
      <c r="R161" s="176"/>
      <c r="S161" s="176"/>
      <c r="T161" s="176"/>
      <c r="U161" s="176"/>
      <c r="V161" s="176"/>
      <c r="W161" s="176"/>
    </row>
    <row r="162" spans="1:23">
      <c r="A162" s="175"/>
      <c r="B162" s="175"/>
      <c r="C162" s="175"/>
      <c r="D162" s="175"/>
      <c r="E162" s="175"/>
      <c r="F162" s="175"/>
      <c r="G162" s="175"/>
      <c r="H162" s="175"/>
      <c r="I162" s="176"/>
      <c r="J162" s="176"/>
      <c r="K162" s="176"/>
      <c r="L162" s="176"/>
      <c r="M162" s="176"/>
      <c r="N162" s="176"/>
      <c r="O162" s="176"/>
      <c r="P162" s="176"/>
      <c r="Q162" s="176"/>
      <c r="R162" s="176"/>
      <c r="S162" s="176"/>
      <c r="T162" s="176"/>
      <c r="U162" s="176"/>
      <c r="V162" s="176"/>
      <c r="W162" s="176"/>
    </row>
    <row r="163" spans="1:23">
      <c r="A163" s="175"/>
      <c r="B163" s="175"/>
      <c r="C163" s="175"/>
      <c r="D163" s="175"/>
      <c r="E163" s="175"/>
      <c r="F163" s="175"/>
      <c r="G163" s="175"/>
      <c r="H163" s="175"/>
      <c r="I163" s="176"/>
      <c r="J163" s="176"/>
      <c r="K163" s="176"/>
      <c r="L163" s="176"/>
      <c r="M163" s="176"/>
      <c r="N163" s="176"/>
      <c r="O163" s="176"/>
      <c r="P163" s="176"/>
      <c r="Q163" s="176"/>
      <c r="R163" s="176"/>
      <c r="S163" s="176"/>
      <c r="T163" s="176"/>
      <c r="U163" s="176"/>
      <c r="V163" s="176"/>
      <c r="W163" s="176"/>
    </row>
    <row r="164" spans="1:23">
      <c r="A164" s="175"/>
      <c r="B164" s="175"/>
      <c r="C164" s="175"/>
      <c r="D164" s="175"/>
      <c r="E164" s="175"/>
      <c r="F164" s="175"/>
      <c r="G164" s="175"/>
      <c r="H164" s="175"/>
      <c r="I164" s="176"/>
      <c r="J164" s="176"/>
      <c r="K164" s="176"/>
      <c r="L164" s="176"/>
      <c r="M164" s="176"/>
      <c r="N164" s="176"/>
      <c r="O164" s="176"/>
      <c r="P164" s="176"/>
      <c r="Q164" s="176"/>
      <c r="R164" s="176"/>
      <c r="S164" s="176"/>
      <c r="T164" s="176"/>
      <c r="U164" s="176"/>
      <c r="V164" s="176"/>
      <c r="W164" s="176"/>
    </row>
    <row r="165" spans="1:23">
      <c r="A165" s="175"/>
      <c r="B165" s="175"/>
      <c r="C165" s="175"/>
      <c r="D165" s="175"/>
      <c r="E165" s="175"/>
      <c r="F165" s="175"/>
      <c r="G165" s="175"/>
      <c r="H165" s="175"/>
      <c r="I165" s="176"/>
      <c r="J165" s="176"/>
      <c r="K165" s="176"/>
      <c r="L165" s="176"/>
      <c r="M165" s="176"/>
      <c r="N165" s="176"/>
      <c r="O165" s="176"/>
      <c r="P165" s="176"/>
      <c r="Q165" s="176"/>
      <c r="R165" s="176"/>
      <c r="S165" s="176"/>
      <c r="T165" s="176"/>
      <c r="U165" s="176"/>
      <c r="V165" s="176"/>
      <c r="W165" s="176"/>
    </row>
    <row r="166" spans="1:23">
      <c r="A166" s="175"/>
      <c r="B166" s="175"/>
      <c r="C166" s="175"/>
      <c r="D166" s="175"/>
      <c r="E166" s="175"/>
      <c r="F166" s="175"/>
      <c r="G166" s="175"/>
      <c r="H166" s="175"/>
      <c r="I166" s="176"/>
      <c r="J166" s="176"/>
      <c r="K166" s="176"/>
      <c r="L166" s="176"/>
      <c r="M166" s="176"/>
      <c r="N166" s="176"/>
      <c r="O166" s="176"/>
      <c r="P166" s="176"/>
      <c r="Q166" s="176"/>
      <c r="R166" s="176"/>
      <c r="S166" s="176"/>
      <c r="T166" s="176"/>
      <c r="U166" s="176"/>
      <c r="V166" s="176"/>
      <c r="W166" s="176"/>
    </row>
    <row r="167" spans="1:23">
      <c r="A167" s="175"/>
      <c r="B167" s="175"/>
      <c r="C167" s="175"/>
      <c r="D167" s="175"/>
      <c r="E167" s="175"/>
      <c r="F167" s="175"/>
      <c r="G167" s="175"/>
      <c r="H167" s="175"/>
      <c r="I167" s="176"/>
      <c r="J167" s="176"/>
      <c r="K167" s="176"/>
      <c r="L167" s="176"/>
      <c r="M167" s="176"/>
      <c r="N167" s="176"/>
      <c r="O167" s="176"/>
      <c r="P167" s="176"/>
      <c r="Q167" s="176"/>
      <c r="R167" s="176"/>
      <c r="S167" s="176"/>
      <c r="T167" s="176"/>
      <c r="U167" s="176"/>
      <c r="V167" s="176"/>
      <c r="W167" s="176"/>
    </row>
    <row r="168" spans="1:23">
      <c r="A168" s="175"/>
      <c r="B168" s="175"/>
      <c r="C168" s="175"/>
      <c r="D168" s="175"/>
      <c r="E168" s="175"/>
      <c r="F168" s="175"/>
      <c r="G168" s="175"/>
      <c r="H168" s="175"/>
      <c r="I168" s="176"/>
      <c r="J168" s="176"/>
      <c r="K168" s="176"/>
      <c r="L168" s="176"/>
      <c r="M168" s="176"/>
      <c r="N168" s="176"/>
      <c r="O168" s="176"/>
      <c r="P168" s="176"/>
      <c r="Q168" s="176"/>
      <c r="R168" s="176"/>
      <c r="S168" s="176"/>
      <c r="T168" s="176"/>
      <c r="U168" s="176"/>
      <c r="V168" s="176"/>
      <c r="W168" s="176"/>
    </row>
    <row r="169" spans="1:23">
      <c r="A169" s="175"/>
      <c r="B169" s="175"/>
      <c r="C169" s="175"/>
      <c r="D169" s="175"/>
      <c r="E169" s="175"/>
      <c r="F169" s="175"/>
      <c r="G169" s="175"/>
      <c r="H169" s="175"/>
      <c r="I169" s="176"/>
      <c r="J169" s="176"/>
      <c r="K169" s="176"/>
      <c r="L169" s="176"/>
      <c r="M169" s="176"/>
      <c r="N169" s="176"/>
      <c r="O169" s="176"/>
      <c r="P169" s="176"/>
      <c r="Q169" s="176"/>
      <c r="R169" s="176"/>
      <c r="S169" s="176"/>
      <c r="T169" s="176"/>
      <c r="U169" s="176"/>
      <c r="V169" s="176"/>
      <c r="W169" s="176"/>
    </row>
    <row r="170" spans="1:23">
      <c r="A170" s="175"/>
      <c r="B170" s="175"/>
      <c r="C170" s="175"/>
      <c r="D170" s="175"/>
      <c r="E170" s="175"/>
      <c r="F170" s="175"/>
      <c r="G170" s="175"/>
      <c r="H170" s="175"/>
      <c r="I170" s="176"/>
      <c r="J170" s="176"/>
      <c r="K170" s="176"/>
      <c r="L170" s="176"/>
      <c r="M170" s="176"/>
      <c r="N170" s="176"/>
      <c r="O170" s="176"/>
      <c r="P170" s="176"/>
      <c r="Q170" s="176"/>
      <c r="R170" s="176"/>
      <c r="S170" s="176"/>
      <c r="T170" s="176"/>
      <c r="U170" s="176"/>
      <c r="V170" s="176"/>
      <c r="W170" s="176"/>
    </row>
    <row r="171" spans="1:23">
      <c r="A171" s="175"/>
      <c r="B171" s="175"/>
      <c r="C171" s="175"/>
      <c r="D171" s="175"/>
      <c r="E171" s="175"/>
      <c r="F171" s="175"/>
      <c r="G171" s="175"/>
      <c r="H171" s="175"/>
      <c r="I171" s="176"/>
      <c r="J171" s="176"/>
      <c r="K171" s="176"/>
      <c r="L171" s="176"/>
      <c r="M171" s="176"/>
      <c r="N171" s="176"/>
      <c r="O171" s="176"/>
      <c r="P171" s="176"/>
      <c r="Q171" s="176"/>
      <c r="R171" s="176"/>
      <c r="S171" s="176"/>
      <c r="T171" s="176"/>
      <c r="U171" s="176"/>
      <c r="V171" s="176"/>
      <c r="W171" s="176"/>
    </row>
    <row r="172" spans="1:23">
      <c r="A172" s="175"/>
      <c r="B172" s="175"/>
      <c r="C172" s="175"/>
      <c r="D172" s="175"/>
      <c r="E172" s="175"/>
      <c r="F172" s="175"/>
      <c r="G172" s="175"/>
      <c r="H172" s="175"/>
      <c r="I172" s="176"/>
      <c r="J172" s="176"/>
      <c r="K172" s="176"/>
      <c r="L172" s="176"/>
      <c r="M172" s="176"/>
      <c r="N172" s="176"/>
      <c r="O172" s="176"/>
      <c r="P172" s="176"/>
      <c r="Q172" s="176"/>
      <c r="R172" s="176"/>
      <c r="S172" s="176"/>
      <c r="T172" s="176"/>
      <c r="U172" s="176"/>
      <c r="V172" s="176"/>
      <c r="W172" s="176"/>
    </row>
    <row r="173" spans="1:23">
      <c r="A173" s="175"/>
      <c r="B173" s="175"/>
      <c r="C173" s="175"/>
      <c r="D173" s="175"/>
      <c r="E173" s="175"/>
      <c r="F173" s="175"/>
      <c r="G173" s="175"/>
      <c r="H173" s="175"/>
      <c r="I173" s="176"/>
      <c r="J173" s="176"/>
      <c r="K173" s="176"/>
      <c r="L173" s="176"/>
      <c r="M173" s="176"/>
      <c r="N173" s="176"/>
      <c r="O173" s="176"/>
      <c r="P173" s="176"/>
      <c r="Q173" s="176"/>
      <c r="R173" s="176"/>
      <c r="S173" s="176"/>
      <c r="T173" s="176"/>
      <c r="U173" s="176"/>
      <c r="V173" s="176"/>
      <c r="W173" s="176"/>
    </row>
    <row r="174" spans="1:23">
      <c r="A174" s="175"/>
      <c r="B174" s="175"/>
      <c r="C174" s="175"/>
      <c r="D174" s="175"/>
      <c r="E174" s="175"/>
      <c r="F174" s="175"/>
      <c r="G174" s="175"/>
      <c r="H174" s="175"/>
      <c r="I174" s="176"/>
      <c r="J174" s="176"/>
      <c r="K174" s="176"/>
      <c r="L174" s="176"/>
      <c r="M174" s="176"/>
      <c r="N174" s="176"/>
      <c r="O174" s="176"/>
      <c r="P174" s="176"/>
      <c r="Q174" s="176"/>
      <c r="R174" s="176"/>
      <c r="S174" s="176"/>
      <c r="T174" s="176"/>
      <c r="U174" s="176"/>
      <c r="V174" s="176"/>
      <c r="W174" s="176"/>
    </row>
    <row r="175" spans="1:23">
      <c r="A175" s="175"/>
      <c r="B175" s="175"/>
      <c r="C175" s="175"/>
      <c r="D175" s="175"/>
      <c r="E175" s="175"/>
      <c r="F175" s="175"/>
      <c r="G175" s="175"/>
      <c r="H175" s="175"/>
      <c r="I175" s="176"/>
      <c r="J175" s="176"/>
      <c r="K175" s="176"/>
      <c r="L175" s="176"/>
      <c r="M175" s="176"/>
      <c r="N175" s="176"/>
      <c r="O175" s="176"/>
      <c r="P175" s="176"/>
      <c r="Q175" s="176"/>
      <c r="R175" s="176"/>
      <c r="S175" s="176"/>
      <c r="T175" s="176"/>
      <c r="U175" s="176"/>
      <c r="V175" s="176"/>
      <c r="W175" s="176"/>
    </row>
    <row r="176" spans="1:23">
      <c r="A176" s="175"/>
      <c r="B176" s="175"/>
      <c r="C176" s="175"/>
      <c r="D176" s="175"/>
      <c r="E176" s="175"/>
      <c r="F176" s="175"/>
      <c r="G176" s="175"/>
      <c r="H176" s="175"/>
      <c r="I176" s="176"/>
      <c r="J176" s="176"/>
      <c r="K176" s="176"/>
      <c r="L176" s="176"/>
      <c r="M176" s="176"/>
      <c r="N176" s="176"/>
      <c r="O176" s="176"/>
      <c r="P176" s="176"/>
      <c r="Q176" s="176"/>
      <c r="R176" s="176"/>
      <c r="S176" s="176"/>
      <c r="T176" s="176"/>
      <c r="U176" s="176"/>
      <c r="V176" s="176"/>
      <c r="W176" s="176"/>
    </row>
    <row r="177" spans="1:23">
      <c r="A177" s="175"/>
      <c r="B177" s="175"/>
      <c r="C177" s="175"/>
      <c r="D177" s="175"/>
      <c r="E177" s="175"/>
      <c r="F177" s="175"/>
      <c r="G177" s="175"/>
      <c r="H177" s="175"/>
      <c r="I177" s="176"/>
      <c r="J177" s="176"/>
      <c r="K177" s="176"/>
      <c r="L177" s="176"/>
      <c r="M177" s="176"/>
      <c r="N177" s="176"/>
      <c r="O177" s="176"/>
      <c r="P177" s="176"/>
      <c r="Q177" s="176"/>
      <c r="R177" s="176"/>
      <c r="S177" s="176"/>
      <c r="T177" s="176"/>
      <c r="U177" s="176"/>
      <c r="V177" s="176"/>
      <c r="W177" s="176"/>
    </row>
    <row r="178" spans="1:23">
      <c r="A178" s="175"/>
      <c r="B178" s="175"/>
      <c r="C178" s="175"/>
      <c r="D178" s="175"/>
      <c r="E178" s="175"/>
      <c r="F178" s="175"/>
      <c r="G178" s="175"/>
      <c r="H178" s="175"/>
      <c r="I178" s="176"/>
      <c r="J178" s="176"/>
      <c r="K178" s="176"/>
      <c r="L178" s="176"/>
      <c r="M178" s="176"/>
      <c r="N178" s="176"/>
      <c r="O178" s="176"/>
      <c r="P178" s="176"/>
      <c r="Q178" s="176"/>
      <c r="R178" s="176"/>
      <c r="S178" s="176"/>
      <c r="T178" s="176"/>
      <c r="U178" s="176"/>
      <c r="V178" s="176"/>
      <c r="W178" s="176"/>
    </row>
    <row r="179" spans="1:23">
      <c r="A179" s="175"/>
      <c r="B179" s="175"/>
      <c r="C179" s="175"/>
      <c r="D179" s="175"/>
      <c r="E179" s="175"/>
      <c r="F179" s="175"/>
      <c r="G179" s="175"/>
      <c r="H179" s="175"/>
      <c r="I179" s="176"/>
      <c r="J179" s="176"/>
      <c r="K179" s="176"/>
      <c r="L179" s="176"/>
      <c r="M179" s="176"/>
      <c r="N179" s="176"/>
      <c r="O179" s="176"/>
      <c r="P179" s="176"/>
      <c r="Q179" s="176"/>
      <c r="R179" s="176"/>
      <c r="S179" s="176"/>
      <c r="T179" s="176"/>
      <c r="U179" s="176"/>
      <c r="V179" s="176"/>
      <c r="W179" s="176"/>
    </row>
    <row r="180" spans="1:23">
      <c r="A180" s="175"/>
      <c r="B180" s="175"/>
      <c r="C180" s="175"/>
      <c r="D180" s="175"/>
      <c r="E180" s="175"/>
      <c r="F180" s="175"/>
      <c r="G180" s="175"/>
      <c r="H180" s="175"/>
      <c r="I180" s="176"/>
      <c r="J180" s="176"/>
      <c r="K180" s="176"/>
      <c r="L180" s="176"/>
      <c r="M180" s="176"/>
      <c r="N180" s="176"/>
      <c r="O180" s="176"/>
      <c r="P180" s="176"/>
      <c r="Q180" s="176"/>
      <c r="R180" s="176"/>
      <c r="S180" s="176"/>
      <c r="T180" s="176"/>
      <c r="U180" s="176"/>
      <c r="V180" s="176"/>
      <c r="W180" s="176"/>
    </row>
    <row r="181" spans="1:23">
      <c r="A181" s="175"/>
      <c r="B181" s="175"/>
      <c r="C181" s="175"/>
      <c r="D181" s="175"/>
      <c r="E181" s="175"/>
      <c r="F181" s="175"/>
      <c r="G181" s="175"/>
      <c r="H181" s="175"/>
      <c r="I181" s="176"/>
      <c r="J181" s="176"/>
      <c r="K181" s="176"/>
      <c r="L181" s="176"/>
      <c r="M181" s="176"/>
      <c r="N181" s="176"/>
      <c r="O181" s="176"/>
      <c r="P181" s="176"/>
      <c r="Q181" s="176"/>
      <c r="R181" s="176"/>
      <c r="S181" s="176"/>
      <c r="T181" s="176"/>
      <c r="U181" s="176"/>
      <c r="V181" s="176"/>
      <c r="W181" s="176"/>
    </row>
    <row r="182" spans="1:23">
      <c r="A182" s="175"/>
      <c r="B182" s="175"/>
      <c r="C182" s="175"/>
      <c r="D182" s="175"/>
      <c r="E182" s="175"/>
      <c r="F182" s="175"/>
      <c r="G182" s="175"/>
      <c r="H182" s="175"/>
      <c r="I182" s="176"/>
      <c r="J182" s="176"/>
      <c r="K182" s="176"/>
      <c r="L182" s="176"/>
      <c r="M182" s="176"/>
      <c r="N182" s="176"/>
      <c r="O182" s="176"/>
      <c r="P182" s="176"/>
      <c r="Q182" s="176"/>
      <c r="R182" s="176"/>
      <c r="S182" s="176"/>
      <c r="T182" s="176"/>
      <c r="U182" s="176"/>
      <c r="V182" s="176"/>
      <c r="W182" s="176"/>
    </row>
    <row r="183" spans="1:23">
      <c r="A183" s="175"/>
      <c r="B183" s="175"/>
      <c r="C183" s="175"/>
      <c r="D183" s="175"/>
      <c r="E183" s="175"/>
      <c r="F183" s="175"/>
      <c r="G183" s="175"/>
      <c r="H183" s="175"/>
      <c r="I183" s="176"/>
      <c r="J183" s="176"/>
      <c r="K183" s="176"/>
      <c r="L183" s="176"/>
      <c r="M183" s="176"/>
      <c r="N183" s="176"/>
      <c r="O183" s="176"/>
      <c r="P183" s="176"/>
      <c r="Q183" s="176"/>
      <c r="R183" s="176"/>
      <c r="S183" s="176"/>
      <c r="T183" s="176"/>
      <c r="U183" s="176"/>
      <c r="V183" s="176"/>
      <c r="W183" s="176"/>
    </row>
    <row r="184" spans="1:23">
      <c r="A184" s="175"/>
      <c r="B184" s="175"/>
      <c r="C184" s="175"/>
      <c r="D184" s="175"/>
      <c r="E184" s="175"/>
      <c r="F184" s="175"/>
      <c r="G184" s="175"/>
      <c r="H184" s="175"/>
      <c r="I184" s="176"/>
      <c r="J184" s="176"/>
      <c r="K184" s="176"/>
      <c r="L184" s="176"/>
      <c r="M184" s="176"/>
      <c r="N184" s="176"/>
      <c r="O184" s="176"/>
      <c r="P184" s="176"/>
      <c r="Q184" s="176"/>
      <c r="R184" s="176"/>
      <c r="S184" s="176"/>
      <c r="T184" s="176"/>
      <c r="U184" s="176"/>
      <c r="V184" s="176"/>
      <c r="W184" s="176"/>
    </row>
    <row r="185" spans="1:23">
      <c r="A185" s="175"/>
      <c r="B185" s="175"/>
      <c r="C185" s="175"/>
      <c r="D185" s="175"/>
      <c r="E185" s="175"/>
      <c r="F185" s="175"/>
      <c r="G185" s="175"/>
      <c r="H185" s="175"/>
      <c r="I185" s="176"/>
      <c r="J185" s="176"/>
      <c r="K185" s="176"/>
      <c r="L185" s="176"/>
      <c r="M185" s="176"/>
      <c r="N185" s="176"/>
      <c r="O185" s="176"/>
      <c r="P185" s="176"/>
      <c r="Q185" s="176"/>
      <c r="R185" s="176"/>
      <c r="S185" s="176"/>
      <c r="T185" s="176"/>
      <c r="U185" s="176"/>
      <c r="V185" s="176"/>
      <c r="W185" s="176"/>
    </row>
    <row r="186" spans="1:23">
      <c r="A186" s="175"/>
      <c r="B186" s="175"/>
      <c r="C186" s="175"/>
      <c r="D186" s="175"/>
      <c r="E186" s="175"/>
      <c r="F186" s="175"/>
      <c r="G186" s="175"/>
      <c r="H186" s="175"/>
      <c r="I186" s="176"/>
      <c r="J186" s="176"/>
      <c r="K186" s="176"/>
      <c r="L186" s="176"/>
      <c r="M186" s="176"/>
      <c r="N186" s="176"/>
      <c r="O186" s="176"/>
      <c r="P186" s="176"/>
      <c r="Q186" s="176"/>
      <c r="R186" s="176"/>
      <c r="S186" s="176"/>
      <c r="T186" s="176"/>
      <c r="U186" s="176"/>
      <c r="V186" s="176"/>
      <c r="W186" s="176"/>
    </row>
    <row r="187" spans="1:23">
      <c r="A187" s="175"/>
      <c r="B187" s="175"/>
      <c r="C187" s="175"/>
      <c r="D187" s="175"/>
      <c r="E187" s="175"/>
      <c r="F187" s="175"/>
      <c r="G187" s="175"/>
      <c r="H187" s="175"/>
      <c r="I187" s="176"/>
      <c r="J187" s="176"/>
      <c r="K187" s="176"/>
      <c r="L187" s="176"/>
      <c r="M187" s="176"/>
      <c r="N187" s="176"/>
      <c r="O187" s="176"/>
      <c r="P187" s="176"/>
      <c r="Q187" s="176"/>
      <c r="R187" s="176"/>
      <c r="S187" s="176"/>
      <c r="T187" s="176"/>
      <c r="U187" s="176"/>
      <c r="V187" s="176"/>
      <c r="W187" s="176"/>
    </row>
    <row r="188" spans="1:23">
      <c r="A188" s="175"/>
      <c r="B188" s="175"/>
      <c r="C188" s="175"/>
      <c r="D188" s="175"/>
      <c r="E188" s="175"/>
      <c r="F188" s="175"/>
      <c r="G188" s="175"/>
      <c r="H188" s="175"/>
      <c r="I188" s="176"/>
      <c r="J188" s="176"/>
      <c r="K188" s="176"/>
      <c r="L188" s="176"/>
      <c r="M188" s="176"/>
      <c r="N188" s="176"/>
      <c r="O188" s="176"/>
      <c r="P188" s="176"/>
      <c r="Q188" s="176"/>
      <c r="R188" s="176"/>
      <c r="S188" s="176"/>
      <c r="T188" s="176"/>
      <c r="U188" s="176"/>
      <c r="V188" s="176"/>
      <c r="W188" s="176"/>
    </row>
    <row r="189" spans="1:23">
      <c r="A189" s="175"/>
      <c r="B189" s="175"/>
      <c r="C189" s="175"/>
      <c r="D189" s="175"/>
      <c r="E189" s="175"/>
      <c r="F189" s="175"/>
      <c r="G189" s="175"/>
      <c r="H189" s="175"/>
      <c r="I189" s="176"/>
      <c r="J189" s="176"/>
      <c r="K189" s="176"/>
      <c r="L189" s="176"/>
      <c r="M189" s="176"/>
      <c r="N189" s="176"/>
      <c r="O189" s="176"/>
      <c r="P189" s="176"/>
      <c r="Q189" s="176"/>
      <c r="R189" s="176"/>
      <c r="S189" s="176"/>
      <c r="T189" s="176"/>
      <c r="U189" s="176"/>
      <c r="V189" s="176"/>
      <c r="W189" s="176"/>
    </row>
    <row r="190" spans="1:23">
      <c r="A190" s="175"/>
      <c r="B190" s="175"/>
      <c r="C190" s="175"/>
      <c r="D190" s="175"/>
      <c r="E190" s="175"/>
      <c r="F190" s="175"/>
      <c r="G190" s="175"/>
      <c r="H190" s="175"/>
      <c r="I190" s="176"/>
      <c r="J190" s="176"/>
      <c r="K190" s="176"/>
      <c r="L190" s="176"/>
      <c r="M190" s="176"/>
      <c r="N190" s="176"/>
      <c r="O190" s="176"/>
      <c r="P190" s="176"/>
      <c r="Q190" s="176"/>
      <c r="R190" s="176"/>
      <c r="S190" s="176"/>
      <c r="T190" s="176"/>
      <c r="U190" s="176"/>
      <c r="V190" s="176"/>
      <c r="W190" s="176"/>
    </row>
    <row r="191" spans="1:23">
      <c r="A191" s="175"/>
      <c r="B191" s="175"/>
      <c r="C191" s="175"/>
      <c r="D191" s="175"/>
      <c r="E191" s="175"/>
      <c r="F191" s="175"/>
      <c r="G191" s="175"/>
      <c r="H191" s="175"/>
      <c r="I191" s="176"/>
      <c r="J191" s="176"/>
      <c r="K191" s="176"/>
      <c r="L191" s="176"/>
      <c r="M191" s="176"/>
      <c r="N191" s="176"/>
      <c r="O191" s="176"/>
      <c r="P191" s="176"/>
      <c r="Q191" s="176"/>
      <c r="R191" s="176"/>
      <c r="S191" s="176"/>
      <c r="T191" s="176"/>
      <c r="U191" s="176"/>
      <c r="V191" s="176"/>
      <c r="W191" s="176"/>
    </row>
    <row r="192" spans="1:23">
      <c r="A192" s="175"/>
      <c r="B192" s="175"/>
      <c r="C192" s="175"/>
      <c r="D192" s="175"/>
      <c r="E192" s="175"/>
      <c r="F192" s="175"/>
      <c r="G192" s="175"/>
      <c r="H192" s="175"/>
      <c r="I192" s="176"/>
      <c r="J192" s="176"/>
      <c r="K192" s="176"/>
      <c r="L192" s="176"/>
      <c r="M192" s="176"/>
      <c r="N192" s="176"/>
      <c r="O192" s="176"/>
      <c r="P192" s="176"/>
      <c r="Q192" s="176"/>
      <c r="R192" s="176"/>
      <c r="S192" s="176"/>
      <c r="T192" s="176"/>
      <c r="U192" s="176"/>
      <c r="V192" s="176"/>
      <c r="W192" s="176"/>
    </row>
    <row r="193" spans="1:23">
      <c r="A193" s="175"/>
      <c r="B193" s="175"/>
      <c r="C193" s="175"/>
      <c r="D193" s="175"/>
      <c r="E193" s="175"/>
      <c r="F193" s="175"/>
      <c r="G193" s="175"/>
      <c r="H193" s="175"/>
      <c r="I193" s="176"/>
      <c r="J193" s="176"/>
      <c r="K193" s="176"/>
      <c r="L193" s="176"/>
      <c r="M193" s="176"/>
      <c r="N193" s="176"/>
      <c r="O193" s="176"/>
      <c r="P193" s="176"/>
      <c r="Q193" s="176"/>
      <c r="R193" s="176"/>
      <c r="S193" s="176"/>
      <c r="T193" s="176"/>
      <c r="U193" s="176"/>
      <c r="V193" s="176"/>
      <c r="W193" s="176"/>
    </row>
    <row r="194" spans="1:23">
      <c r="A194" s="175"/>
      <c r="B194" s="175"/>
      <c r="C194" s="175"/>
      <c r="D194" s="175"/>
      <c r="E194" s="175"/>
      <c r="F194" s="175"/>
      <c r="G194" s="175"/>
      <c r="H194" s="175"/>
      <c r="I194" s="176"/>
      <c r="J194" s="176"/>
      <c r="K194" s="176"/>
      <c r="L194" s="176"/>
      <c r="M194" s="176"/>
      <c r="N194" s="176"/>
      <c r="O194" s="176"/>
      <c r="P194" s="176"/>
      <c r="Q194" s="176"/>
      <c r="R194" s="176"/>
      <c r="S194" s="176"/>
      <c r="T194" s="176"/>
      <c r="U194" s="176"/>
      <c r="V194" s="176"/>
      <c r="W194" s="176"/>
    </row>
    <row r="195" spans="1:23">
      <c r="A195" s="175"/>
      <c r="B195" s="175"/>
      <c r="C195" s="175"/>
      <c r="D195" s="175"/>
      <c r="E195" s="175"/>
      <c r="F195" s="175"/>
      <c r="G195" s="175"/>
      <c r="H195" s="175"/>
      <c r="I195" s="176"/>
      <c r="J195" s="176"/>
      <c r="K195" s="176"/>
      <c r="L195" s="176"/>
      <c r="M195" s="176"/>
      <c r="N195" s="176"/>
      <c r="O195" s="176"/>
      <c r="P195" s="176"/>
      <c r="Q195" s="176"/>
      <c r="R195" s="176"/>
      <c r="S195" s="176"/>
      <c r="T195" s="176"/>
      <c r="U195" s="176"/>
      <c r="V195" s="176"/>
      <c r="W195" s="176"/>
    </row>
    <row r="196" spans="1:23">
      <c r="A196" s="175"/>
      <c r="B196" s="175"/>
      <c r="C196" s="175"/>
      <c r="D196" s="175"/>
      <c r="E196" s="175"/>
      <c r="F196" s="175"/>
      <c r="G196" s="175"/>
      <c r="H196" s="175"/>
      <c r="I196" s="176"/>
      <c r="J196" s="176"/>
      <c r="K196" s="176"/>
      <c r="L196" s="176"/>
      <c r="M196" s="176"/>
      <c r="N196" s="176"/>
      <c r="O196" s="176"/>
      <c r="P196" s="176"/>
      <c r="Q196" s="176"/>
      <c r="R196" s="176"/>
      <c r="S196" s="176"/>
      <c r="T196" s="176"/>
      <c r="U196" s="176"/>
      <c r="V196" s="176"/>
      <c r="W196" s="176"/>
    </row>
    <row r="197" spans="1:23">
      <c r="A197" s="175"/>
      <c r="B197" s="175"/>
      <c r="C197" s="175"/>
      <c r="D197" s="175"/>
      <c r="E197" s="175"/>
      <c r="F197" s="175"/>
      <c r="G197" s="175"/>
      <c r="H197" s="175"/>
      <c r="I197" s="176"/>
      <c r="J197" s="176"/>
      <c r="K197" s="176"/>
      <c r="L197" s="176"/>
      <c r="M197" s="176"/>
      <c r="N197" s="176"/>
      <c r="O197" s="176"/>
      <c r="P197" s="176"/>
      <c r="Q197" s="176"/>
      <c r="R197" s="176"/>
      <c r="S197" s="176"/>
      <c r="T197" s="176"/>
      <c r="U197" s="176"/>
      <c r="V197" s="176"/>
      <c r="W197" s="176"/>
    </row>
    <row r="198" spans="1:23">
      <c r="A198" s="175"/>
      <c r="B198" s="175"/>
      <c r="C198" s="175"/>
      <c r="D198" s="175"/>
      <c r="E198" s="175"/>
      <c r="F198" s="175"/>
      <c r="G198" s="175"/>
      <c r="H198" s="175"/>
      <c r="I198" s="176"/>
      <c r="J198" s="176"/>
      <c r="K198" s="176"/>
      <c r="L198" s="176"/>
      <c r="M198" s="176"/>
      <c r="N198" s="176"/>
      <c r="O198" s="176"/>
      <c r="P198" s="176"/>
      <c r="Q198" s="176"/>
      <c r="R198" s="176"/>
      <c r="S198" s="176"/>
      <c r="T198" s="176"/>
      <c r="U198" s="176"/>
      <c r="V198" s="176"/>
      <c r="W198" s="176"/>
    </row>
    <row r="199" spans="1:23">
      <c r="A199" s="175"/>
      <c r="B199" s="175"/>
      <c r="C199" s="175"/>
      <c r="D199" s="175"/>
      <c r="E199" s="175"/>
      <c r="F199" s="175"/>
      <c r="G199" s="175"/>
      <c r="H199" s="175"/>
      <c r="I199" s="176"/>
      <c r="J199" s="176"/>
      <c r="K199" s="176"/>
      <c r="L199" s="176"/>
      <c r="M199" s="176"/>
      <c r="N199" s="176"/>
      <c r="O199" s="176"/>
      <c r="P199" s="176"/>
      <c r="Q199" s="176"/>
      <c r="R199" s="176"/>
      <c r="S199" s="176"/>
      <c r="T199" s="176"/>
      <c r="U199" s="176"/>
      <c r="V199" s="176"/>
      <c r="W199" s="176"/>
    </row>
    <row r="200" spans="1:23">
      <c r="A200" s="175"/>
      <c r="B200" s="175"/>
      <c r="C200" s="175"/>
      <c r="D200" s="175"/>
      <c r="E200" s="175"/>
      <c r="F200" s="175"/>
      <c r="G200" s="175"/>
      <c r="H200" s="175"/>
      <c r="I200" s="176"/>
      <c r="J200" s="176"/>
      <c r="K200" s="176"/>
      <c r="L200" s="176"/>
      <c r="M200" s="176"/>
      <c r="N200" s="176"/>
      <c r="O200" s="176"/>
      <c r="P200" s="176"/>
      <c r="Q200" s="176"/>
      <c r="R200" s="176"/>
      <c r="S200" s="176"/>
      <c r="T200" s="176"/>
      <c r="U200" s="176"/>
      <c r="V200" s="176"/>
      <c r="W200" s="176"/>
    </row>
    <row r="201" spans="1:23">
      <c r="A201" s="175"/>
      <c r="B201" s="175"/>
      <c r="C201" s="175"/>
      <c r="D201" s="175"/>
      <c r="E201" s="175"/>
      <c r="F201" s="175"/>
      <c r="G201" s="175"/>
      <c r="H201" s="175"/>
      <c r="I201" s="176"/>
      <c r="J201" s="176"/>
      <c r="K201" s="176"/>
      <c r="L201" s="176"/>
      <c r="M201" s="176"/>
      <c r="N201" s="176"/>
      <c r="O201" s="176"/>
      <c r="P201" s="176"/>
      <c r="Q201" s="176"/>
      <c r="R201" s="176"/>
      <c r="S201" s="176"/>
      <c r="T201" s="176"/>
      <c r="U201" s="176"/>
      <c r="V201" s="176"/>
      <c r="W201" s="176"/>
    </row>
    <row r="202" spans="1:23">
      <c r="A202" s="175"/>
      <c r="B202" s="175"/>
      <c r="C202" s="175"/>
      <c r="D202" s="175"/>
      <c r="E202" s="175"/>
      <c r="F202" s="175"/>
      <c r="G202" s="175"/>
      <c r="H202" s="175"/>
      <c r="I202" s="176"/>
      <c r="J202" s="176"/>
      <c r="K202" s="176"/>
      <c r="L202" s="176"/>
      <c r="M202" s="176"/>
      <c r="N202" s="176"/>
      <c r="O202" s="176"/>
      <c r="P202" s="176"/>
      <c r="Q202" s="176"/>
      <c r="R202" s="176"/>
      <c r="S202" s="176"/>
      <c r="T202" s="176"/>
      <c r="U202" s="176"/>
      <c r="V202" s="176"/>
      <c r="W202" s="176"/>
    </row>
    <row r="203" spans="1:23">
      <c r="A203" s="175"/>
      <c r="B203" s="175"/>
      <c r="C203" s="175"/>
      <c r="D203" s="175"/>
      <c r="E203" s="175"/>
      <c r="F203" s="175"/>
      <c r="G203" s="175"/>
      <c r="H203" s="175"/>
      <c r="I203" s="176"/>
      <c r="J203" s="176"/>
      <c r="K203" s="176"/>
      <c r="L203" s="176"/>
      <c r="M203" s="176"/>
      <c r="N203" s="176"/>
      <c r="O203" s="176"/>
      <c r="P203" s="176"/>
      <c r="Q203" s="176"/>
      <c r="R203" s="176"/>
      <c r="S203" s="176"/>
      <c r="T203" s="176"/>
      <c r="U203" s="176"/>
      <c r="V203" s="176"/>
      <c r="W203" s="176"/>
    </row>
    <row r="204" spans="1:23">
      <c r="A204" s="175"/>
      <c r="B204" s="175"/>
      <c r="C204" s="175"/>
      <c r="D204" s="175"/>
      <c r="E204" s="175"/>
      <c r="F204" s="175"/>
      <c r="G204" s="175"/>
      <c r="H204" s="175"/>
      <c r="I204" s="176"/>
      <c r="J204" s="176"/>
      <c r="K204" s="176"/>
      <c r="L204" s="176"/>
      <c r="M204" s="176"/>
      <c r="N204" s="176"/>
      <c r="O204" s="176"/>
      <c r="P204" s="176"/>
      <c r="Q204" s="176"/>
      <c r="R204" s="176"/>
      <c r="S204" s="176"/>
      <c r="T204" s="176"/>
      <c r="U204" s="176"/>
      <c r="V204" s="176"/>
      <c r="W204" s="176"/>
    </row>
    <row r="205" spans="1:23">
      <c r="A205" s="175"/>
      <c r="B205" s="175"/>
      <c r="C205" s="175"/>
      <c r="D205" s="175"/>
      <c r="E205" s="175"/>
      <c r="F205" s="175"/>
      <c r="G205" s="175"/>
      <c r="H205" s="175"/>
      <c r="I205" s="176"/>
      <c r="J205" s="176"/>
      <c r="K205" s="176"/>
      <c r="L205" s="176"/>
      <c r="M205" s="176"/>
      <c r="N205" s="176"/>
      <c r="O205" s="176"/>
      <c r="P205" s="176"/>
      <c r="Q205" s="176"/>
      <c r="R205" s="176"/>
      <c r="S205" s="176"/>
      <c r="T205" s="176"/>
      <c r="U205" s="176"/>
      <c r="V205" s="176"/>
      <c r="W205" s="176"/>
    </row>
    <row r="206" spans="1:23">
      <c r="A206" s="175"/>
      <c r="B206" s="175"/>
      <c r="C206" s="175"/>
      <c r="D206" s="175"/>
      <c r="E206" s="175"/>
      <c r="F206" s="175"/>
      <c r="G206" s="175"/>
      <c r="H206" s="175"/>
      <c r="I206" s="176"/>
      <c r="J206" s="176"/>
      <c r="K206" s="176"/>
      <c r="L206" s="176"/>
      <c r="M206" s="176"/>
      <c r="N206" s="176"/>
      <c r="O206" s="176"/>
      <c r="P206" s="176"/>
      <c r="Q206" s="176"/>
      <c r="R206" s="176"/>
      <c r="S206" s="176"/>
      <c r="T206" s="176"/>
      <c r="U206" s="176"/>
      <c r="V206" s="176"/>
      <c r="W206" s="176"/>
    </row>
    <row r="207" spans="1:23">
      <c r="A207" s="175"/>
      <c r="B207" s="175"/>
      <c r="C207" s="175"/>
      <c r="D207" s="175"/>
      <c r="E207" s="175"/>
      <c r="F207" s="175"/>
      <c r="G207" s="175"/>
      <c r="H207" s="175"/>
      <c r="I207" s="176"/>
      <c r="J207" s="176"/>
      <c r="K207" s="176"/>
      <c r="L207" s="176"/>
      <c r="M207" s="176"/>
      <c r="N207" s="176"/>
      <c r="O207" s="176"/>
      <c r="P207" s="176"/>
      <c r="Q207" s="176"/>
      <c r="R207" s="176"/>
      <c r="S207" s="176"/>
      <c r="T207" s="176"/>
      <c r="U207" s="176"/>
      <c r="V207" s="176"/>
      <c r="W207" s="176"/>
    </row>
    <row r="208" spans="1:23">
      <c r="A208" s="175"/>
      <c r="B208" s="175"/>
      <c r="C208" s="175"/>
      <c r="D208" s="175"/>
      <c r="E208" s="175"/>
      <c r="F208" s="175"/>
      <c r="G208" s="175"/>
      <c r="H208" s="175"/>
      <c r="I208" s="176"/>
      <c r="J208" s="176"/>
      <c r="K208" s="176"/>
      <c r="L208" s="176"/>
      <c r="M208" s="176"/>
      <c r="N208" s="176"/>
      <c r="O208" s="176"/>
      <c r="P208" s="176"/>
      <c r="Q208" s="176"/>
      <c r="R208" s="176"/>
      <c r="S208" s="176"/>
      <c r="T208" s="176"/>
      <c r="U208" s="176"/>
      <c r="V208" s="176"/>
      <c r="W208" s="176"/>
    </row>
    <row r="209" spans="1:23">
      <c r="A209" s="175"/>
      <c r="B209" s="175"/>
      <c r="C209" s="175"/>
      <c r="D209" s="175"/>
      <c r="E209" s="175"/>
      <c r="F209" s="175"/>
      <c r="G209" s="175"/>
      <c r="H209" s="175"/>
      <c r="I209" s="176"/>
      <c r="J209" s="176"/>
      <c r="K209" s="176"/>
      <c r="L209" s="176"/>
      <c r="M209" s="176"/>
      <c r="N209" s="176"/>
      <c r="O209" s="176"/>
      <c r="P209" s="176"/>
      <c r="Q209" s="176"/>
      <c r="R209" s="176"/>
      <c r="S209" s="176"/>
      <c r="T209" s="176"/>
      <c r="U209" s="176"/>
      <c r="V209" s="176"/>
      <c r="W209" s="176"/>
    </row>
    <row r="210" spans="1:23">
      <c r="A210" s="175"/>
      <c r="B210" s="175"/>
      <c r="C210" s="175"/>
      <c r="D210" s="175"/>
      <c r="E210" s="175"/>
      <c r="F210" s="175"/>
      <c r="G210" s="175"/>
      <c r="H210" s="175"/>
      <c r="I210" s="176"/>
      <c r="J210" s="176"/>
      <c r="K210" s="176"/>
      <c r="L210" s="176"/>
      <c r="M210" s="176"/>
      <c r="N210" s="176"/>
      <c r="O210" s="176"/>
      <c r="P210" s="176"/>
      <c r="Q210" s="176"/>
      <c r="R210" s="176"/>
      <c r="S210" s="176"/>
      <c r="T210" s="176"/>
      <c r="U210" s="176"/>
      <c r="V210" s="176"/>
      <c r="W210" s="176"/>
    </row>
    <row r="211" spans="1:23">
      <c r="A211" s="175"/>
      <c r="B211" s="175"/>
      <c r="C211" s="175"/>
      <c r="D211" s="175"/>
      <c r="E211" s="175"/>
      <c r="F211" s="175"/>
      <c r="G211" s="175"/>
      <c r="H211" s="175"/>
      <c r="I211" s="176"/>
      <c r="J211" s="176"/>
      <c r="K211" s="176"/>
      <c r="L211" s="176"/>
      <c r="M211" s="176"/>
      <c r="N211" s="176"/>
      <c r="O211" s="176"/>
      <c r="P211" s="176"/>
      <c r="Q211" s="176"/>
      <c r="R211" s="176"/>
      <c r="S211" s="176"/>
      <c r="T211" s="176"/>
      <c r="U211" s="176"/>
      <c r="V211" s="176"/>
      <c r="W211" s="176"/>
    </row>
    <row r="212" spans="1:23">
      <c r="A212" s="175"/>
      <c r="B212" s="175"/>
      <c r="C212" s="175"/>
      <c r="D212" s="175"/>
      <c r="E212" s="175"/>
      <c r="F212" s="175"/>
      <c r="G212" s="175"/>
      <c r="H212" s="175"/>
      <c r="I212" s="176"/>
      <c r="J212" s="176"/>
      <c r="K212" s="176"/>
      <c r="L212" s="176"/>
      <c r="M212" s="176"/>
      <c r="N212" s="176"/>
      <c r="O212" s="176"/>
      <c r="P212" s="176"/>
      <c r="Q212" s="176"/>
      <c r="R212" s="176"/>
      <c r="S212" s="176"/>
      <c r="T212" s="176"/>
      <c r="U212" s="176"/>
      <c r="V212" s="176"/>
      <c r="W212" s="176"/>
    </row>
    <row r="213" spans="1:23">
      <c r="A213" s="175"/>
      <c r="B213" s="175"/>
      <c r="C213" s="175"/>
      <c r="D213" s="175"/>
      <c r="E213" s="175"/>
      <c r="F213" s="175"/>
      <c r="G213" s="175"/>
      <c r="H213" s="175"/>
      <c r="I213" s="176"/>
      <c r="J213" s="176"/>
      <c r="K213" s="176"/>
      <c r="L213" s="176"/>
      <c r="M213" s="176"/>
      <c r="N213" s="176"/>
      <c r="O213" s="176"/>
      <c r="P213" s="176"/>
      <c r="Q213" s="176"/>
      <c r="R213" s="176"/>
      <c r="S213" s="176"/>
      <c r="T213" s="176"/>
      <c r="U213" s="176"/>
      <c r="V213" s="176"/>
      <c r="W213" s="176"/>
    </row>
    <row r="214" spans="1:23">
      <c r="A214" s="175"/>
      <c r="B214" s="175"/>
      <c r="C214" s="175"/>
      <c r="D214" s="175"/>
      <c r="E214" s="175"/>
      <c r="F214" s="175"/>
      <c r="G214" s="175"/>
      <c r="H214" s="175"/>
      <c r="I214" s="176"/>
      <c r="J214" s="176"/>
      <c r="K214" s="176"/>
      <c r="L214" s="176"/>
      <c r="M214" s="176"/>
      <c r="N214" s="176"/>
      <c r="O214" s="176"/>
      <c r="P214" s="176"/>
      <c r="Q214" s="176"/>
      <c r="R214" s="176"/>
      <c r="S214" s="176"/>
      <c r="T214" s="176"/>
      <c r="U214" s="176"/>
      <c r="V214" s="176"/>
      <c r="W214" s="176"/>
    </row>
    <row r="215" spans="1:23">
      <c r="A215" s="175"/>
      <c r="B215" s="175"/>
      <c r="C215" s="175"/>
      <c r="D215" s="175"/>
      <c r="E215" s="175"/>
      <c r="F215" s="175"/>
      <c r="G215" s="175"/>
      <c r="H215" s="175"/>
      <c r="I215" s="176"/>
      <c r="J215" s="176"/>
      <c r="K215" s="176"/>
      <c r="L215" s="176"/>
      <c r="M215" s="176"/>
      <c r="N215" s="176"/>
      <c r="O215" s="176"/>
      <c r="P215" s="176"/>
      <c r="Q215" s="176"/>
      <c r="R215" s="176"/>
      <c r="S215" s="176"/>
      <c r="T215" s="176"/>
      <c r="U215" s="176"/>
      <c r="V215" s="176"/>
      <c r="W215" s="176"/>
    </row>
    <row r="216" spans="1:23">
      <c r="A216" s="175"/>
      <c r="B216" s="175"/>
      <c r="C216" s="175"/>
      <c r="D216" s="175"/>
      <c r="E216" s="175"/>
      <c r="F216" s="175"/>
      <c r="G216" s="175"/>
      <c r="H216" s="175"/>
      <c r="I216" s="176"/>
      <c r="J216" s="176"/>
      <c r="K216" s="176"/>
      <c r="L216" s="176"/>
      <c r="M216" s="176"/>
      <c r="N216" s="176"/>
      <c r="O216" s="176"/>
      <c r="P216" s="176"/>
      <c r="Q216" s="176"/>
      <c r="R216" s="176"/>
      <c r="S216" s="176"/>
      <c r="T216" s="176"/>
      <c r="U216" s="176"/>
      <c r="V216" s="176"/>
      <c r="W216" s="176"/>
    </row>
    <row r="217" spans="1:23">
      <c r="A217" s="175"/>
      <c r="B217" s="175"/>
      <c r="C217" s="175"/>
      <c r="D217" s="175"/>
      <c r="E217" s="175"/>
      <c r="F217" s="175"/>
      <c r="G217" s="175"/>
      <c r="H217" s="175"/>
      <c r="I217" s="176"/>
      <c r="J217" s="176"/>
      <c r="K217" s="176"/>
      <c r="L217" s="176"/>
      <c r="M217" s="176"/>
      <c r="N217" s="176"/>
      <c r="O217" s="176"/>
      <c r="P217" s="176"/>
      <c r="Q217" s="176"/>
      <c r="R217" s="176"/>
      <c r="S217" s="176"/>
      <c r="T217" s="176"/>
      <c r="U217" s="176"/>
      <c r="V217" s="176"/>
      <c r="W217" s="176"/>
    </row>
    <row r="218" spans="1:23">
      <c r="A218" s="175"/>
      <c r="B218" s="175"/>
      <c r="C218" s="175"/>
      <c r="D218" s="175"/>
      <c r="E218" s="175"/>
      <c r="F218" s="175"/>
      <c r="G218" s="175"/>
      <c r="H218" s="175"/>
      <c r="I218" s="176"/>
      <c r="J218" s="176"/>
      <c r="K218" s="176"/>
      <c r="L218" s="176"/>
      <c r="M218" s="176"/>
      <c r="N218" s="176"/>
      <c r="O218" s="176"/>
      <c r="P218" s="176"/>
      <c r="Q218" s="176"/>
      <c r="R218" s="176"/>
      <c r="S218" s="176"/>
      <c r="T218" s="176"/>
      <c r="U218" s="176"/>
      <c r="V218" s="176"/>
      <c r="W218" s="176"/>
    </row>
    <row r="219" spans="1:23">
      <c r="A219" s="175"/>
      <c r="B219" s="175"/>
      <c r="C219" s="175"/>
      <c r="D219" s="175"/>
      <c r="E219" s="175"/>
      <c r="F219" s="175"/>
      <c r="G219" s="175"/>
      <c r="H219" s="175"/>
      <c r="I219" s="176"/>
      <c r="J219" s="176"/>
      <c r="K219" s="176"/>
      <c r="L219" s="176"/>
      <c r="M219" s="176"/>
      <c r="N219" s="176"/>
      <c r="O219" s="176"/>
      <c r="P219" s="176"/>
      <c r="Q219" s="176"/>
      <c r="R219" s="176"/>
      <c r="S219" s="176"/>
      <c r="T219" s="176"/>
      <c r="U219" s="176"/>
      <c r="V219" s="176"/>
      <c r="W219" s="176"/>
    </row>
    <row r="220" spans="1:23">
      <c r="A220" s="175"/>
      <c r="B220" s="175"/>
      <c r="C220" s="175"/>
      <c r="D220" s="175"/>
      <c r="E220" s="175"/>
      <c r="F220" s="175"/>
      <c r="G220" s="175"/>
      <c r="H220" s="175"/>
      <c r="I220" s="176"/>
      <c r="J220" s="176"/>
      <c r="K220" s="176"/>
      <c r="L220" s="176"/>
      <c r="M220" s="176"/>
      <c r="N220" s="176"/>
      <c r="O220" s="176"/>
      <c r="P220" s="176"/>
      <c r="Q220" s="176"/>
      <c r="R220" s="176"/>
      <c r="S220" s="176"/>
      <c r="T220" s="176"/>
      <c r="U220" s="176"/>
      <c r="V220" s="176"/>
      <c r="W220" s="176"/>
    </row>
    <row r="221" spans="1:23">
      <c r="A221" s="175"/>
      <c r="B221" s="175"/>
      <c r="C221" s="175"/>
      <c r="D221" s="175"/>
      <c r="E221" s="175"/>
      <c r="F221" s="175"/>
      <c r="G221" s="175"/>
      <c r="H221" s="175"/>
      <c r="I221" s="176"/>
      <c r="J221" s="176"/>
      <c r="K221" s="176"/>
      <c r="L221" s="176"/>
      <c r="M221" s="176"/>
      <c r="N221" s="176"/>
      <c r="O221" s="176"/>
      <c r="P221" s="176"/>
      <c r="Q221" s="176"/>
      <c r="R221" s="176"/>
      <c r="S221" s="176"/>
      <c r="T221" s="176"/>
      <c r="U221" s="176"/>
      <c r="V221" s="176"/>
      <c r="W221" s="176"/>
    </row>
    <row r="222" spans="1:23">
      <c r="A222" s="175"/>
      <c r="B222" s="175"/>
      <c r="C222" s="175"/>
      <c r="D222" s="175"/>
      <c r="E222" s="175"/>
      <c r="F222" s="175"/>
      <c r="G222" s="175"/>
      <c r="H222" s="175"/>
      <c r="I222" s="176"/>
      <c r="J222" s="176"/>
      <c r="K222" s="176"/>
      <c r="L222" s="176"/>
      <c r="M222" s="176"/>
      <c r="N222" s="176"/>
      <c r="O222" s="176"/>
      <c r="P222" s="176"/>
      <c r="Q222" s="176"/>
      <c r="R222" s="176"/>
      <c r="S222" s="176"/>
      <c r="T222" s="176"/>
      <c r="U222" s="176"/>
      <c r="V222" s="176"/>
      <c r="W222" s="176"/>
    </row>
    <row r="223" spans="1:23">
      <c r="A223" s="175"/>
      <c r="B223" s="175"/>
      <c r="C223" s="175"/>
      <c r="D223" s="175"/>
      <c r="E223" s="175"/>
      <c r="F223" s="175"/>
      <c r="G223" s="175"/>
      <c r="H223" s="175"/>
      <c r="I223" s="176"/>
      <c r="J223" s="176"/>
      <c r="K223" s="176"/>
      <c r="L223" s="176"/>
      <c r="M223" s="176"/>
      <c r="N223" s="176"/>
      <c r="O223" s="176"/>
      <c r="P223" s="176"/>
      <c r="Q223" s="176"/>
      <c r="R223" s="176"/>
      <c r="S223" s="176"/>
      <c r="T223" s="176"/>
      <c r="U223" s="176"/>
      <c r="V223" s="176"/>
      <c r="W223" s="176"/>
    </row>
    <row r="224" spans="1:23">
      <c r="A224" s="175"/>
      <c r="B224" s="175"/>
      <c r="C224" s="175"/>
      <c r="D224" s="175"/>
      <c r="E224" s="175"/>
      <c r="F224" s="175"/>
      <c r="G224" s="175"/>
      <c r="H224" s="175"/>
      <c r="I224" s="176"/>
      <c r="J224" s="176"/>
      <c r="K224" s="176"/>
      <c r="L224" s="176"/>
      <c r="M224" s="176"/>
      <c r="N224" s="176"/>
      <c r="O224" s="176"/>
      <c r="P224" s="176"/>
      <c r="Q224" s="176"/>
      <c r="R224" s="176"/>
      <c r="S224" s="176"/>
      <c r="T224" s="176"/>
      <c r="U224" s="176"/>
      <c r="V224" s="176"/>
      <c r="W224" s="176"/>
    </row>
    <row r="225" spans="1:23">
      <c r="A225" s="175"/>
      <c r="B225" s="175"/>
      <c r="C225" s="175"/>
      <c r="D225" s="175"/>
      <c r="E225" s="175"/>
      <c r="F225" s="175"/>
      <c r="G225" s="175"/>
      <c r="H225" s="175"/>
      <c r="I225" s="176"/>
      <c r="J225" s="176"/>
      <c r="K225" s="176"/>
      <c r="L225" s="176"/>
      <c r="M225" s="176"/>
      <c r="N225" s="176"/>
      <c r="O225" s="176"/>
      <c r="P225" s="176"/>
      <c r="Q225" s="176"/>
      <c r="R225" s="176"/>
      <c r="S225" s="176"/>
      <c r="T225" s="176"/>
      <c r="U225" s="176"/>
      <c r="V225" s="176"/>
      <c r="W225" s="176"/>
    </row>
    <row r="226" spans="1:23">
      <c r="A226" s="175"/>
      <c r="B226" s="175"/>
      <c r="C226" s="175"/>
      <c r="D226" s="175"/>
      <c r="E226" s="175"/>
      <c r="F226" s="175"/>
      <c r="G226" s="175"/>
      <c r="H226" s="175"/>
      <c r="I226" s="176"/>
      <c r="J226" s="176"/>
      <c r="K226" s="176"/>
      <c r="L226" s="176"/>
      <c r="M226" s="176"/>
      <c r="N226" s="176"/>
      <c r="O226" s="176"/>
      <c r="P226" s="176"/>
      <c r="Q226" s="176"/>
      <c r="R226" s="176"/>
      <c r="S226" s="176"/>
      <c r="T226" s="176"/>
      <c r="U226" s="176"/>
      <c r="V226" s="176"/>
      <c r="W226" s="176"/>
    </row>
    <row r="227" spans="1:23">
      <c r="A227" s="175"/>
      <c r="B227" s="175"/>
      <c r="C227" s="175"/>
      <c r="D227" s="175"/>
      <c r="E227" s="175"/>
      <c r="F227" s="175"/>
      <c r="G227" s="175"/>
      <c r="H227" s="175"/>
      <c r="I227" s="176"/>
      <c r="J227" s="176"/>
      <c r="K227" s="176"/>
      <c r="L227" s="176"/>
      <c r="M227" s="176"/>
      <c r="N227" s="176"/>
      <c r="O227" s="176"/>
      <c r="P227" s="176"/>
      <c r="Q227" s="176"/>
      <c r="R227" s="176"/>
      <c r="S227" s="176"/>
      <c r="T227" s="176"/>
      <c r="U227" s="176"/>
      <c r="V227" s="176"/>
      <c r="W227" s="176"/>
    </row>
    <row r="228" spans="1:23">
      <c r="A228" s="175"/>
      <c r="B228" s="175"/>
      <c r="C228" s="175"/>
      <c r="D228" s="175"/>
      <c r="E228" s="175"/>
      <c r="F228" s="175"/>
      <c r="G228" s="175"/>
      <c r="H228" s="175"/>
      <c r="I228" s="176"/>
      <c r="J228" s="176"/>
      <c r="K228" s="176"/>
      <c r="L228" s="176"/>
      <c r="M228" s="176"/>
      <c r="N228" s="176"/>
      <c r="O228" s="176"/>
      <c r="P228" s="176"/>
      <c r="Q228" s="176"/>
      <c r="R228" s="176"/>
      <c r="S228" s="176"/>
      <c r="T228" s="176"/>
      <c r="U228" s="176"/>
      <c r="V228" s="176"/>
      <c r="W228" s="176"/>
    </row>
    <row r="229" spans="1:23">
      <c r="A229" s="175"/>
      <c r="B229" s="175"/>
      <c r="C229" s="175"/>
      <c r="D229" s="175"/>
      <c r="E229" s="175"/>
      <c r="F229" s="175"/>
      <c r="G229" s="175"/>
      <c r="H229" s="175"/>
      <c r="I229" s="176"/>
      <c r="J229" s="176"/>
      <c r="K229" s="176"/>
      <c r="L229" s="176"/>
      <c r="M229" s="176"/>
      <c r="N229" s="176"/>
      <c r="O229" s="176"/>
      <c r="P229" s="176"/>
      <c r="Q229" s="176"/>
      <c r="R229" s="176"/>
      <c r="S229" s="176"/>
      <c r="T229" s="176"/>
      <c r="U229" s="176"/>
      <c r="V229" s="176"/>
      <c r="W229" s="176"/>
    </row>
    <row r="230" spans="1:23">
      <c r="A230" s="175"/>
      <c r="B230" s="175"/>
      <c r="C230" s="175"/>
      <c r="D230" s="175"/>
      <c r="E230" s="175"/>
      <c r="F230" s="175"/>
      <c r="G230" s="175"/>
      <c r="H230" s="175"/>
      <c r="I230" s="176"/>
      <c r="J230" s="176"/>
      <c r="K230" s="176"/>
      <c r="L230" s="176"/>
      <c r="M230" s="176"/>
      <c r="N230" s="176"/>
      <c r="O230" s="176"/>
      <c r="P230" s="176"/>
      <c r="Q230" s="176"/>
      <c r="R230" s="176"/>
      <c r="S230" s="176"/>
      <c r="T230" s="176"/>
      <c r="U230" s="176"/>
      <c r="V230" s="176"/>
      <c r="W230" s="176"/>
    </row>
    <row r="231" spans="1:23">
      <c r="A231" s="175"/>
      <c r="B231" s="175"/>
      <c r="C231" s="175"/>
      <c r="D231" s="175"/>
      <c r="E231" s="175"/>
      <c r="F231" s="175"/>
      <c r="G231" s="175"/>
      <c r="H231" s="175"/>
      <c r="I231" s="176"/>
      <c r="J231" s="176"/>
      <c r="K231" s="176"/>
      <c r="L231" s="176"/>
      <c r="M231" s="176"/>
      <c r="N231" s="176"/>
      <c r="O231" s="176"/>
      <c r="P231" s="176"/>
      <c r="Q231" s="176"/>
      <c r="R231" s="176"/>
      <c r="S231" s="176"/>
      <c r="T231" s="176"/>
      <c r="U231" s="176"/>
      <c r="V231" s="176"/>
      <c r="W231" s="176"/>
    </row>
    <row r="232" spans="1:23">
      <c r="A232" s="175"/>
      <c r="B232" s="175"/>
      <c r="C232" s="175"/>
      <c r="D232" s="175"/>
      <c r="E232" s="175"/>
      <c r="F232" s="175"/>
      <c r="G232" s="175"/>
      <c r="H232" s="175"/>
      <c r="I232" s="176"/>
      <c r="J232" s="176"/>
      <c r="K232" s="176"/>
      <c r="L232" s="176"/>
      <c r="M232" s="176"/>
      <c r="N232" s="176"/>
      <c r="O232" s="176"/>
      <c r="P232" s="176"/>
      <c r="Q232" s="176"/>
      <c r="R232" s="176"/>
      <c r="S232" s="176"/>
      <c r="T232" s="176"/>
      <c r="U232" s="176"/>
      <c r="V232" s="176"/>
      <c r="W232" s="176"/>
    </row>
    <row r="233" spans="1:23">
      <c r="A233" s="175"/>
      <c r="B233" s="175"/>
      <c r="C233" s="175"/>
      <c r="D233" s="175"/>
      <c r="E233" s="175"/>
      <c r="F233" s="175"/>
      <c r="G233" s="175"/>
      <c r="H233" s="175"/>
      <c r="I233" s="176"/>
      <c r="J233" s="176"/>
      <c r="K233" s="176"/>
      <c r="L233" s="176"/>
      <c r="M233" s="176"/>
      <c r="N233" s="176"/>
      <c r="O233" s="176"/>
      <c r="P233" s="176"/>
      <c r="Q233" s="176"/>
      <c r="R233" s="176"/>
      <c r="S233" s="176"/>
      <c r="T233" s="176"/>
      <c r="U233" s="176"/>
      <c r="V233" s="176"/>
      <c r="W233" s="176"/>
    </row>
    <row r="234" spans="1:23">
      <c r="A234" s="175"/>
      <c r="B234" s="175"/>
      <c r="C234" s="175"/>
      <c r="D234" s="175"/>
      <c r="E234" s="175"/>
      <c r="F234" s="175"/>
      <c r="G234" s="175"/>
      <c r="H234" s="175"/>
      <c r="I234" s="176"/>
      <c r="J234" s="176"/>
      <c r="K234" s="176"/>
      <c r="L234" s="176"/>
      <c r="M234" s="176"/>
      <c r="N234" s="176"/>
      <c r="O234" s="176"/>
      <c r="P234" s="176"/>
      <c r="Q234" s="176"/>
      <c r="R234" s="176"/>
      <c r="S234" s="176"/>
      <c r="T234" s="176"/>
      <c r="U234" s="176"/>
      <c r="V234" s="176"/>
      <c r="W234" s="176"/>
    </row>
    <row r="235" spans="1:23">
      <c r="A235" s="175"/>
      <c r="B235" s="175"/>
      <c r="C235" s="175"/>
      <c r="D235" s="175"/>
      <c r="E235" s="175"/>
      <c r="F235" s="175"/>
      <c r="G235" s="175"/>
      <c r="H235" s="175"/>
      <c r="I235" s="176"/>
      <c r="J235" s="176"/>
      <c r="K235" s="176"/>
      <c r="L235" s="176"/>
      <c r="M235" s="176"/>
      <c r="N235" s="176"/>
      <c r="O235" s="176"/>
      <c r="P235" s="176"/>
      <c r="Q235" s="176"/>
      <c r="R235" s="176"/>
      <c r="S235" s="176"/>
      <c r="T235" s="176"/>
      <c r="U235" s="176"/>
      <c r="V235" s="176"/>
      <c r="W235" s="176"/>
    </row>
    <row r="236" spans="1:23">
      <c r="A236" s="175"/>
      <c r="B236" s="175"/>
      <c r="C236" s="175"/>
      <c r="D236" s="175"/>
      <c r="E236" s="175"/>
      <c r="F236" s="175"/>
      <c r="G236" s="175"/>
      <c r="H236" s="175"/>
      <c r="I236" s="176"/>
      <c r="J236" s="176"/>
      <c r="K236" s="176"/>
      <c r="L236" s="176"/>
      <c r="M236" s="176"/>
      <c r="N236" s="176"/>
      <c r="O236" s="176"/>
      <c r="P236" s="176"/>
      <c r="Q236" s="176"/>
      <c r="R236" s="176"/>
      <c r="S236" s="176"/>
      <c r="T236" s="176"/>
      <c r="U236" s="176"/>
      <c r="V236" s="176"/>
      <c r="W236" s="176"/>
    </row>
    <row r="237" spans="1:23">
      <c r="A237" s="175"/>
      <c r="B237" s="175"/>
      <c r="C237" s="175"/>
      <c r="D237" s="175"/>
      <c r="E237" s="175"/>
      <c r="F237" s="175"/>
      <c r="G237" s="175"/>
      <c r="H237" s="175"/>
      <c r="I237" s="176"/>
      <c r="J237" s="176"/>
      <c r="K237" s="176"/>
      <c r="L237" s="176"/>
      <c r="M237" s="176"/>
      <c r="N237" s="176"/>
      <c r="O237" s="176"/>
      <c r="P237" s="176"/>
      <c r="Q237" s="176"/>
      <c r="R237" s="176"/>
      <c r="S237" s="176"/>
      <c r="T237" s="176"/>
      <c r="U237" s="176"/>
      <c r="V237" s="176"/>
      <c r="W237" s="176"/>
    </row>
    <row r="238" spans="1:23">
      <c r="A238" s="175"/>
      <c r="B238" s="175"/>
      <c r="C238" s="175"/>
      <c r="D238" s="175"/>
      <c r="E238" s="175"/>
      <c r="F238" s="175"/>
      <c r="G238" s="175"/>
      <c r="H238" s="175"/>
      <c r="I238" s="176"/>
      <c r="J238" s="176"/>
      <c r="K238" s="176"/>
      <c r="L238" s="176"/>
      <c r="M238" s="176"/>
      <c r="N238" s="176"/>
      <c r="O238" s="176"/>
      <c r="P238" s="176"/>
      <c r="Q238" s="176"/>
      <c r="R238" s="176"/>
      <c r="S238" s="176"/>
      <c r="T238" s="176"/>
      <c r="U238" s="176"/>
      <c r="V238" s="176"/>
      <c r="W238" s="176"/>
    </row>
    <row r="239" spans="1:23">
      <c r="A239" s="175"/>
      <c r="B239" s="175"/>
      <c r="C239" s="175"/>
      <c r="D239" s="175"/>
      <c r="E239" s="175"/>
      <c r="F239" s="175"/>
      <c r="G239" s="175"/>
      <c r="H239" s="175"/>
      <c r="I239" s="176"/>
      <c r="J239" s="176"/>
      <c r="K239" s="176"/>
      <c r="L239" s="176"/>
      <c r="M239" s="176"/>
      <c r="N239" s="176"/>
      <c r="O239" s="176"/>
      <c r="P239" s="176"/>
      <c r="Q239" s="176"/>
      <c r="R239" s="176"/>
      <c r="S239" s="176"/>
      <c r="T239" s="176"/>
      <c r="U239" s="176"/>
      <c r="V239" s="176"/>
      <c r="W239" s="176"/>
    </row>
    <row r="240" spans="1:23">
      <c r="A240" s="175"/>
      <c r="B240" s="175"/>
      <c r="C240" s="175"/>
      <c r="D240" s="175"/>
      <c r="E240" s="175"/>
      <c r="F240" s="175"/>
      <c r="G240" s="175"/>
      <c r="H240" s="175"/>
      <c r="I240" s="176"/>
      <c r="J240" s="176"/>
      <c r="K240" s="176"/>
      <c r="L240" s="176"/>
      <c r="M240" s="176"/>
      <c r="N240" s="176"/>
      <c r="O240" s="176"/>
      <c r="P240" s="176"/>
      <c r="Q240" s="176"/>
      <c r="R240" s="176"/>
      <c r="S240" s="176"/>
      <c r="T240" s="176"/>
      <c r="U240" s="176"/>
      <c r="V240" s="176"/>
      <c r="W240" s="176"/>
    </row>
    <row r="241" spans="1:23">
      <c r="A241" s="175"/>
      <c r="B241" s="175"/>
      <c r="C241" s="175"/>
      <c r="D241" s="175"/>
      <c r="E241" s="175"/>
      <c r="F241" s="175"/>
      <c r="G241" s="175"/>
      <c r="H241" s="175"/>
      <c r="I241" s="176"/>
      <c r="J241" s="176"/>
      <c r="K241" s="176"/>
      <c r="L241" s="176"/>
      <c r="M241" s="176"/>
      <c r="N241" s="176"/>
      <c r="O241" s="176"/>
      <c r="P241" s="176"/>
      <c r="Q241" s="176"/>
      <c r="R241" s="176"/>
      <c r="S241" s="176"/>
      <c r="T241" s="176"/>
      <c r="U241" s="176"/>
      <c r="V241" s="176"/>
      <c r="W241" s="176"/>
    </row>
    <row r="242" spans="1:23">
      <c r="A242" s="175"/>
      <c r="B242" s="175"/>
      <c r="C242" s="175"/>
      <c r="D242" s="175"/>
      <c r="E242" s="175"/>
      <c r="F242" s="175"/>
      <c r="G242" s="175"/>
      <c r="H242" s="175"/>
      <c r="I242" s="176"/>
      <c r="J242" s="176"/>
      <c r="K242" s="176"/>
      <c r="L242" s="176"/>
      <c r="M242" s="176"/>
      <c r="N242" s="176"/>
      <c r="O242" s="176"/>
      <c r="P242" s="176"/>
      <c r="Q242" s="176"/>
      <c r="R242" s="176"/>
      <c r="S242" s="176"/>
      <c r="T242" s="176"/>
      <c r="U242" s="176"/>
      <c r="V242" s="176"/>
      <c r="W242" s="176"/>
    </row>
    <row r="243" spans="1:23">
      <c r="A243" s="175"/>
      <c r="B243" s="175"/>
      <c r="C243" s="175"/>
      <c r="D243" s="175"/>
      <c r="E243" s="175"/>
      <c r="F243" s="175"/>
      <c r="G243" s="175"/>
      <c r="H243" s="175"/>
      <c r="I243" s="176"/>
      <c r="J243" s="176"/>
      <c r="K243" s="176"/>
      <c r="L243" s="176"/>
      <c r="M243" s="176"/>
      <c r="N243" s="176"/>
      <c r="O243" s="176"/>
      <c r="P243" s="176"/>
      <c r="Q243" s="176"/>
      <c r="R243" s="176"/>
      <c r="S243" s="176"/>
      <c r="T243" s="176"/>
      <c r="U243" s="176"/>
      <c r="V243" s="176"/>
      <c r="W243" s="176"/>
    </row>
    <row r="244" spans="1:23">
      <c r="A244" s="175"/>
      <c r="B244" s="175"/>
      <c r="C244" s="175"/>
      <c r="D244" s="175"/>
      <c r="E244" s="175"/>
      <c r="F244" s="175"/>
      <c r="G244" s="175"/>
      <c r="H244" s="175"/>
      <c r="I244" s="176"/>
      <c r="J244" s="176"/>
      <c r="K244" s="176"/>
      <c r="L244" s="176"/>
      <c r="M244" s="176"/>
      <c r="N244" s="176"/>
      <c r="O244" s="176"/>
      <c r="P244" s="176"/>
      <c r="Q244" s="176"/>
      <c r="R244" s="176"/>
      <c r="S244" s="176"/>
      <c r="T244" s="176"/>
      <c r="U244" s="176"/>
      <c r="V244" s="176"/>
      <c r="W244" s="176"/>
    </row>
    <row r="245" spans="1:23">
      <c r="A245" s="175"/>
      <c r="B245" s="175"/>
      <c r="C245" s="175"/>
      <c r="D245" s="175"/>
      <c r="E245" s="175"/>
      <c r="F245" s="175"/>
      <c r="G245" s="175"/>
      <c r="H245" s="175"/>
      <c r="I245" s="176"/>
      <c r="J245" s="176"/>
      <c r="K245" s="176"/>
      <c r="L245" s="176"/>
      <c r="M245" s="176"/>
      <c r="N245" s="176"/>
      <c r="O245" s="176"/>
      <c r="P245" s="176"/>
      <c r="Q245" s="176"/>
      <c r="R245" s="176"/>
      <c r="S245" s="176"/>
      <c r="T245" s="176"/>
      <c r="U245" s="176"/>
      <c r="V245" s="176"/>
      <c r="W245" s="176"/>
    </row>
    <row r="246" spans="1:23">
      <c r="A246" s="175"/>
      <c r="B246" s="175"/>
      <c r="C246" s="175"/>
      <c r="D246" s="175"/>
      <c r="E246" s="175"/>
      <c r="F246" s="175"/>
      <c r="G246" s="175"/>
      <c r="H246" s="175"/>
      <c r="I246" s="176"/>
      <c r="J246" s="176"/>
      <c r="K246" s="176"/>
      <c r="L246" s="176"/>
      <c r="M246" s="176"/>
      <c r="N246" s="176"/>
      <c r="O246" s="176"/>
      <c r="P246" s="176"/>
      <c r="Q246" s="176"/>
      <c r="R246" s="176"/>
      <c r="S246" s="176"/>
      <c r="T246" s="176"/>
      <c r="U246" s="176"/>
      <c r="V246" s="176"/>
      <c r="W246" s="176"/>
    </row>
    <row r="247" spans="1:23">
      <c r="A247" s="175"/>
      <c r="B247" s="175"/>
      <c r="C247" s="175"/>
      <c r="D247" s="175"/>
      <c r="E247" s="175"/>
      <c r="F247" s="175"/>
      <c r="G247" s="175"/>
      <c r="H247" s="175"/>
      <c r="I247" s="176"/>
      <c r="J247" s="176"/>
      <c r="K247" s="176"/>
      <c r="L247" s="176"/>
      <c r="M247" s="176"/>
      <c r="N247" s="176"/>
      <c r="O247" s="176"/>
      <c r="P247" s="176"/>
      <c r="Q247" s="176"/>
      <c r="R247" s="176"/>
      <c r="S247" s="176"/>
      <c r="T247" s="176"/>
      <c r="U247" s="176"/>
      <c r="V247" s="176"/>
      <c r="W247" s="176"/>
    </row>
    <row r="248" spans="1:23">
      <c r="A248" s="175"/>
      <c r="B248" s="175"/>
      <c r="C248" s="175"/>
      <c r="D248" s="175"/>
      <c r="E248" s="175"/>
      <c r="F248" s="175"/>
      <c r="G248" s="175"/>
      <c r="H248" s="175"/>
      <c r="I248" s="176"/>
      <c r="J248" s="176"/>
      <c r="K248" s="176"/>
      <c r="L248" s="176"/>
      <c r="M248" s="176"/>
      <c r="N248" s="176"/>
      <c r="O248" s="176"/>
      <c r="P248" s="176"/>
      <c r="Q248" s="176"/>
      <c r="R248" s="176"/>
      <c r="S248" s="176"/>
      <c r="T248" s="176"/>
      <c r="U248" s="176"/>
      <c r="V248" s="176"/>
      <c r="W248" s="176"/>
    </row>
    <row r="249" spans="1:23">
      <c r="A249" s="175"/>
      <c r="B249" s="175"/>
      <c r="C249" s="175"/>
      <c r="D249" s="175"/>
      <c r="E249" s="175"/>
      <c r="F249" s="175"/>
      <c r="G249" s="175"/>
      <c r="H249" s="175"/>
      <c r="I249" s="176"/>
      <c r="J249" s="176"/>
      <c r="K249" s="176"/>
      <c r="L249" s="176"/>
      <c r="M249" s="176"/>
      <c r="N249" s="176"/>
      <c r="O249" s="176"/>
      <c r="P249" s="176"/>
      <c r="Q249" s="176"/>
      <c r="R249" s="176"/>
      <c r="S249" s="176"/>
      <c r="T249" s="176"/>
      <c r="U249" s="176"/>
      <c r="V249" s="176"/>
      <c r="W249" s="176"/>
    </row>
    <row r="250" spans="1:23">
      <c r="A250" s="175"/>
      <c r="B250" s="175"/>
      <c r="C250" s="175"/>
      <c r="D250" s="175"/>
      <c r="E250" s="175"/>
      <c r="F250" s="175"/>
      <c r="G250" s="175"/>
      <c r="H250" s="175"/>
      <c r="I250" s="176"/>
      <c r="J250" s="176"/>
      <c r="K250" s="176"/>
      <c r="L250" s="176"/>
      <c r="M250" s="176"/>
      <c r="N250" s="176"/>
      <c r="O250" s="176"/>
      <c r="P250" s="176"/>
      <c r="Q250" s="176"/>
      <c r="R250" s="176"/>
      <c r="S250" s="176"/>
      <c r="T250" s="176"/>
      <c r="U250" s="176"/>
      <c r="V250" s="176"/>
      <c r="W250" s="176"/>
    </row>
    <row r="251" spans="1:23">
      <c r="A251" s="175"/>
      <c r="B251" s="175"/>
      <c r="C251" s="175"/>
      <c r="D251" s="175"/>
      <c r="E251" s="175"/>
      <c r="F251" s="175"/>
      <c r="G251" s="175"/>
      <c r="H251" s="175"/>
      <c r="I251" s="176"/>
      <c r="J251" s="176"/>
      <c r="K251" s="176"/>
      <c r="L251" s="176"/>
      <c r="M251" s="176"/>
      <c r="N251" s="176"/>
      <c r="O251" s="176"/>
      <c r="P251" s="176"/>
      <c r="Q251" s="176"/>
      <c r="R251" s="176"/>
      <c r="S251" s="176"/>
      <c r="T251" s="176"/>
      <c r="U251" s="176"/>
      <c r="V251" s="176"/>
      <c r="W251" s="176"/>
    </row>
    <row r="252" spans="1:23">
      <c r="A252" s="175"/>
      <c r="B252" s="175"/>
      <c r="C252" s="175"/>
      <c r="D252" s="175"/>
      <c r="E252" s="175"/>
      <c r="F252" s="175"/>
      <c r="G252" s="175"/>
      <c r="H252" s="175"/>
      <c r="I252" s="176"/>
      <c r="J252" s="176"/>
      <c r="K252" s="176"/>
      <c r="L252" s="176"/>
      <c r="M252" s="176"/>
      <c r="N252" s="176"/>
      <c r="O252" s="176"/>
      <c r="P252" s="176"/>
      <c r="Q252" s="176"/>
      <c r="R252" s="176"/>
      <c r="S252" s="176"/>
      <c r="T252" s="176"/>
      <c r="U252" s="176"/>
      <c r="V252" s="176"/>
      <c r="W252" s="176"/>
    </row>
    <row r="253" spans="1:23">
      <c r="A253" s="175"/>
      <c r="B253" s="175"/>
      <c r="C253" s="175"/>
      <c r="D253" s="175"/>
      <c r="E253" s="175"/>
      <c r="F253" s="175"/>
      <c r="G253" s="175"/>
      <c r="H253" s="175"/>
      <c r="I253" s="176"/>
      <c r="J253" s="176"/>
      <c r="K253" s="176"/>
      <c r="L253" s="176"/>
      <c r="M253" s="176"/>
      <c r="N253" s="176"/>
      <c r="O253" s="176"/>
      <c r="P253" s="176"/>
      <c r="Q253" s="176"/>
      <c r="R253" s="176"/>
      <c r="S253" s="176"/>
      <c r="T253" s="176"/>
      <c r="U253" s="176"/>
      <c r="V253" s="176"/>
      <c r="W253" s="176"/>
    </row>
    <row r="254" spans="1:23">
      <c r="A254" s="175"/>
      <c r="B254" s="175"/>
      <c r="C254" s="175"/>
      <c r="D254" s="175"/>
      <c r="E254" s="175"/>
      <c r="F254" s="175"/>
      <c r="G254" s="175"/>
      <c r="H254" s="175"/>
      <c r="I254" s="176"/>
      <c r="J254" s="176"/>
      <c r="K254" s="176"/>
      <c r="L254" s="176"/>
      <c r="M254" s="176"/>
      <c r="N254" s="176"/>
      <c r="O254" s="176"/>
      <c r="P254" s="176"/>
      <c r="Q254" s="176"/>
      <c r="R254" s="176"/>
      <c r="S254" s="176"/>
      <c r="T254" s="176"/>
      <c r="U254" s="176"/>
      <c r="V254" s="176"/>
      <c r="W254" s="176"/>
    </row>
    <row r="255" spans="1:23">
      <c r="A255" s="175"/>
      <c r="B255" s="175"/>
      <c r="C255" s="175"/>
      <c r="D255" s="175"/>
      <c r="E255" s="175"/>
      <c r="F255" s="175"/>
      <c r="G255" s="175"/>
      <c r="H255" s="175"/>
      <c r="I255" s="176"/>
      <c r="J255" s="176"/>
      <c r="K255" s="176"/>
      <c r="L255" s="176"/>
      <c r="M255" s="176"/>
      <c r="N255" s="176"/>
      <c r="O255" s="176"/>
      <c r="P255" s="176"/>
      <c r="Q255" s="176"/>
      <c r="R255" s="176"/>
      <c r="S255" s="176"/>
      <c r="T255" s="176"/>
      <c r="U255" s="176"/>
      <c r="V255" s="176"/>
      <c r="W255" s="176"/>
    </row>
    <row r="256" spans="1:23">
      <c r="A256" s="175"/>
      <c r="B256" s="175"/>
      <c r="C256" s="175"/>
      <c r="D256" s="175"/>
      <c r="E256" s="175"/>
      <c r="F256" s="175"/>
      <c r="G256" s="175"/>
      <c r="H256" s="175"/>
      <c r="I256" s="176"/>
      <c r="J256" s="176"/>
      <c r="K256" s="176"/>
      <c r="L256" s="176"/>
      <c r="M256" s="176"/>
      <c r="N256" s="176"/>
      <c r="O256" s="176"/>
      <c r="P256" s="176"/>
      <c r="Q256" s="176"/>
      <c r="R256" s="176"/>
      <c r="S256" s="176"/>
      <c r="T256" s="176"/>
      <c r="U256" s="176"/>
      <c r="V256" s="176"/>
      <c r="W256" s="176"/>
    </row>
    <row r="257" spans="1:23">
      <c r="A257" s="175"/>
      <c r="B257" s="175"/>
      <c r="C257" s="175"/>
      <c r="D257" s="175"/>
      <c r="E257" s="175"/>
      <c r="F257" s="175"/>
      <c r="G257" s="175"/>
      <c r="H257" s="175"/>
      <c r="I257" s="176"/>
      <c r="J257" s="176"/>
      <c r="K257" s="176"/>
      <c r="L257" s="176"/>
      <c r="M257" s="176"/>
      <c r="N257" s="176"/>
      <c r="O257" s="176"/>
      <c r="P257" s="176"/>
      <c r="Q257" s="176"/>
      <c r="R257" s="176"/>
      <c r="S257" s="176"/>
      <c r="T257" s="176"/>
      <c r="U257" s="176"/>
      <c r="V257" s="176"/>
      <c r="W257" s="176"/>
    </row>
    <row r="258" spans="1:23">
      <c r="A258" s="175"/>
      <c r="B258" s="175"/>
      <c r="C258" s="175"/>
      <c r="D258" s="175"/>
      <c r="E258" s="175"/>
      <c r="F258" s="175"/>
      <c r="G258" s="175"/>
      <c r="H258" s="175"/>
      <c r="I258" s="176"/>
      <c r="J258" s="176"/>
      <c r="K258" s="176"/>
      <c r="L258" s="176"/>
      <c r="M258" s="176"/>
      <c r="N258" s="176"/>
      <c r="O258" s="176"/>
      <c r="P258" s="176"/>
      <c r="Q258" s="176"/>
      <c r="R258" s="176"/>
      <c r="S258" s="176"/>
      <c r="T258" s="176"/>
      <c r="U258" s="176"/>
      <c r="V258" s="176"/>
      <c r="W258" s="176"/>
    </row>
    <row r="259" spans="1:23">
      <c r="A259" s="175"/>
      <c r="B259" s="175"/>
      <c r="C259" s="175"/>
      <c r="D259" s="175"/>
      <c r="E259" s="175"/>
      <c r="F259" s="175"/>
      <c r="G259" s="175"/>
      <c r="H259" s="175"/>
      <c r="I259" s="176"/>
      <c r="J259" s="176"/>
      <c r="K259" s="176"/>
      <c r="L259" s="176"/>
      <c r="M259" s="176"/>
      <c r="N259" s="176"/>
      <c r="O259" s="176"/>
      <c r="P259" s="176"/>
      <c r="Q259" s="176"/>
      <c r="R259" s="176"/>
      <c r="S259" s="176"/>
      <c r="T259" s="176"/>
      <c r="U259" s="176"/>
      <c r="V259" s="176"/>
      <c r="W259" s="176"/>
    </row>
    <row r="260" spans="1:23">
      <c r="A260" s="175"/>
      <c r="B260" s="175"/>
      <c r="C260" s="175"/>
      <c r="D260" s="175"/>
      <c r="E260" s="175"/>
      <c r="F260" s="175"/>
      <c r="G260" s="175"/>
      <c r="H260" s="175"/>
      <c r="I260" s="176"/>
      <c r="J260" s="176"/>
      <c r="K260" s="176"/>
      <c r="L260" s="176"/>
      <c r="M260" s="176"/>
      <c r="N260" s="176"/>
      <c r="O260" s="176"/>
      <c r="P260" s="176"/>
      <c r="Q260" s="176"/>
      <c r="R260" s="176"/>
      <c r="S260" s="176"/>
      <c r="T260" s="176"/>
      <c r="U260" s="176"/>
      <c r="V260" s="176"/>
      <c r="W260" s="176"/>
    </row>
    <row r="261" spans="1:23">
      <c r="A261" s="175"/>
      <c r="B261" s="175"/>
      <c r="C261" s="175"/>
      <c r="D261" s="175"/>
      <c r="E261" s="175"/>
      <c r="F261" s="175"/>
      <c r="G261" s="175"/>
      <c r="H261" s="175"/>
      <c r="I261" s="176"/>
      <c r="J261" s="176"/>
      <c r="K261" s="176"/>
      <c r="L261" s="176"/>
      <c r="M261" s="176"/>
      <c r="N261" s="176"/>
      <c r="O261" s="176"/>
      <c r="P261" s="176"/>
      <c r="Q261" s="176"/>
      <c r="R261" s="176"/>
      <c r="S261" s="176"/>
      <c r="T261" s="176"/>
      <c r="U261" s="176"/>
      <c r="V261" s="176"/>
      <c r="W261" s="176"/>
    </row>
    <row r="262" spans="1:23">
      <c r="A262" s="175"/>
      <c r="B262" s="175"/>
      <c r="C262" s="175"/>
      <c r="D262" s="175"/>
      <c r="E262" s="175"/>
      <c r="F262" s="175"/>
      <c r="G262" s="175"/>
      <c r="H262" s="175"/>
      <c r="I262" s="176"/>
      <c r="J262" s="176"/>
      <c r="K262" s="176"/>
      <c r="L262" s="176"/>
      <c r="M262" s="176"/>
      <c r="N262" s="176"/>
      <c r="O262" s="176"/>
      <c r="P262" s="176"/>
      <c r="Q262" s="176"/>
      <c r="R262" s="176"/>
      <c r="S262" s="176"/>
      <c r="T262" s="176"/>
      <c r="U262" s="176"/>
      <c r="V262" s="176"/>
      <c r="W262" s="176"/>
    </row>
    <row r="263" spans="1:23">
      <c r="A263" s="175"/>
      <c r="B263" s="175"/>
      <c r="C263" s="175"/>
      <c r="D263" s="175"/>
      <c r="E263" s="175"/>
      <c r="F263" s="175"/>
      <c r="G263" s="175"/>
      <c r="H263" s="175"/>
      <c r="I263" s="176"/>
      <c r="J263" s="176"/>
      <c r="K263" s="176"/>
      <c r="L263" s="176"/>
      <c r="M263" s="176"/>
      <c r="N263" s="176"/>
      <c r="O263" s="176"/>
      <c r="P263" s="176"/>
      <c r="Q263" s="176"/>
      <c r="R263" s="176"/>
      <c r="S263" s="176"/>
      <c r="T263" s="176"/>
      <c r="U263" s="176"/>
      <c r="V263" s="176"/>
      <c r="W263" s="176"/>
    </row>
    <row r="264" spans="1:23">
      <c r="A264" s="175"/>
      <c r="B264" s="175"/>
      <c r="C264" s="175"/>
      <c r="D264" s="175"/>
      <c r="E264" s="175"/>
      <c r="F264" s="175"/>
      <c r="G264" s="175"/>
      <c r="H264" s="175"/>
      <c r="I264" s="176"/>
      <c r="J264" s="176"/>
      <c r="K264" s="176"/>
      <c r="L264" s="176"/>
      <c r="M264" s="176"/>
      <c r="N264" s="176"/>
      <c r="O264" s="176"/>
      <c r="P264" s="176"/>
      <c r="Q264" s="176"/>
      <c r="R264" s="176"/>
      <c r="S264" s="176"/>
      <c r="T264" s="176"/>
      <c r="U264" s="176"/>
      <c r="V264" s="176"/>
      <c r="W264" s="176"/>
    </row>
    <row r="265" spans="1:23">
      <c r="A265" s="175"/>
      <c r="B265" s="175"/>
      <c r="C265" s="175"/>
      <c r="D265" s="175"/>
      <c r="E265" s="175"/>
      <c r="F265" s="175"/>
      <c r="G265" s="175"/>
      <c r="H265" s="175"/>
      <c r="I265" s="176"/>
      <c r="J265" s="176"/>
      <c r="K265" s="176"/>
      <c r="L265" s="176"/>
      <c r="M265" s="176"/>
      <c r="N265" s="176"/>
      <c r="O265" s="176"/>
      <c r="P265" s="176"/>
      <c r="Q265" s="176"/>
      <c r="R265" s="176"/>
      <c r="S265" s="176"/>
      <c r="T265" s="176"/>
      <c r="U265" s="176"/>
      <c r="V265" s="176"/>
      <c r="W265" s="176"/>
    </row>
    <row r="266" spans="1:23">
      <c r="A266" s="175"/>
      <c r="B266" s="175"/>
      <c r="C266" s="175"/>
      <c r="D266" s="175"/>
      <c r="E266" s="175"/>
      <c r="F266" s="175"/>
      <c r="G266" s="175"/>
      <c r="H266" s="175"/>
      <c r="I266" s="176"/>
      <c r="J266" s="176"/>
      <c r="K266" s="176"/>
      <c r="L266" s="176"/>
      <c r="M266" s="176"/>
      <c r="N266" s="176"/>
      <c r="O266" s="176"/>
      <c r="P266" s="176"/>
      <c r="Q266" s="176"/>
      <c r="R266" s="176"/>
      <c r="S266" s="176"/>
      <c r="T266" s="176"/>
      <c r="U266" s="176"/>
      <c r="V266" s="176"/>
      <c r="W266" s="176"/>
    </row>
    <row r="267" spans="1:23">
      <c r="A267" s="175"/>
      <c r="B267" s="175"/>
      <c r="C267" s="175"/>
      <c r="D267" s="175"/>
      <c r="E267" s="175"/>
      <c r="F267" s="175"/>
      <c r="G267" s="175"/>
      <c r="H267" s="175"/>
      <c r="I267" s="176"/>
      <c r="J267" s="176"/>
      <c r="K267" s="176"/>
      <c r="L267" s="176"/>
      <c r="M267" s="176"/>
      <c r="N267" s="176"/>
      <c r="O267" s="176"/>
      <c r="P267" s="176"/>
      <c r="Q267" s="176"/>
      <c r="R267" s="176"/>
      <c r="S267" s="176"/>
      <c r="T267" s="176"/>
      <c r="U267" s="176"/>
      <c r="V267" s="176"/>
      <c r="W267" s="176"/>
    </row>
    <row r="268" spans="1:23">
      <c r="A268" s="175"/>
      <c r="B268" s="175"/>
      <c r="C268" s="175"/>
      <c r="D268" s="175"/>
      <c r="E268" s="175"/>
      <c r="F268" s="175"/>
      <c r="G268" s="175"/>
      <c r="H268" s="175"/>
      <c r="I268" s="176"/>
      <c r="J268" s="176"/>
      <c r="K268" s="176"/>
      <c r="L268" s="176"/>
      <c r="M268" s="176"/>
      <c r="N268" s="176"/>
      <c r="O268" s="176"/>
      <c r="P268" s="176"/>
      <c r="Q268" s="176"/>
      <c r="R268" s="176"/>
      <c r="S268" s="176"/>
      <c r="T268" s="176"/>
      <c r="U268" s="176"/>
      <c r="V268" s="176"/>
      <c r="W268" s="176"/>
    </row>
    <row r="269" spans="1:23">
      <c r="A269" s="175"/>
      <c r="B269" s="175"/>
      <c r="C269" s="175"/>
      <c r="D269" s="175"/>
      <c r="E269" s="175"/>
      <c r="F269" s="175"/>
      <c r="G269" s="175"/>
      <c r="H269" s="175"/>
      <c r="I269" s="176"/>
      <c r="J269" s="176"/>
      <c r="K269" s="176"/>
      <c r="L269" s="176"/>
      <c r="M269" s="176"/>
      <c r="N269" s="176"/>
      <c r="O269" s="176"/>
      <c r="P269" s="176"/>
      <c r="Q269" s="176"/>
      <c r="R269" s="176"/>
      <c r="S269" s="176"/>
      <c r="T269" s="176"/>
      <c r="U269" s="176"/>
      <c r="V269" s="176"/>
      <c r="W269" s="176"/>
    </row>
    <row r="270" spans="1:23">
      <c r="A270" s="175"/>
      <c r="B270" s="175"/>
      <c r="C270" s="175"/>
      <c r="D270" s="175"/>
      <c r="E270" s="175"/>
      <c r="F270" s="175"/>
      <c r="G270" s="175"/>
      <c r="H270" s="175"/>
      <c r="I270" s="176"/>
      <c r="J270" s="176"/>
      <c r="K270" s="176"/>
      <c r="L270" s="176"/>
      <c r="M270" s="176"/>
      <c r="N270" s="176"/>
      <c r="O270" s="176"/>
      <c r="P270" s="176"/>
      <c r="Q270" s="176"/>
      <c r="R270" s="176"/>
      <c r="S270" s="176"/>
      <c r="T270" s="176"/>
      <c r="U270" s="176"/>
      <c r="V270" s="176"/>
      <c r="W270" s="176"/>
    </row>
    <row r="271" spans="1:23">
      <c r="A271" s="175"/>
      <c r="B271" s="175"/>
      <c r="C271" s="175"/>
      <c r="D271" s="175"/>
      <c r="E271" s="175"/>
      <c r="F271" s="175"/>
      <c r="G271" s="175"/>
      <c r="H271" s="175"/>
      <c r="I271" s="176"/>
      <c r="J271" s="176"/>
      <c r="K271" s="176"/>
      <c r="L271" s="176"/>
      <c r="M271" s="176"/>
      <c r="N271" s="176"/>
      <c r="O271" s="176"/>
      <c r="P271" s="176"/>
      <c r="Q271" s="176"/>
      <c r="R271" s="176"/>
      <c r="S271" s="176"/>
      <c r="T271" s="176"/>
      <c r="U271" s="176"/>
      <c r="V271" s="176"/>
      <c r="W271" s="176"/>
    </row>
    <row r="272" spans="1:23">
      <c r="A272" s="175"/>
      <c r="B272" s="175"/>
      <c r="C272" s="175"/>
      <c r="D272" s="175"/>
      <c r="E272" s="175"/>
      <c r="F272" s="175"/>
      <c r="G272" s="175"/>
      <c r="H272" s="175"/>
      <c r="I272" s="176"/>
      <c r="J272" s="176"/>
      <c r="K272" s="176"/>
      <c r="L272" s="176"/>
      <c r="M272" s="176"/>
      <c r="N272" s="176"/>
      <c r="O272" s="176"/>
      <c r="P272" s="176"/>
      <c r="Q272" s="176"/>
      <c r="R272" s="176"/>
      <c r="S272" s="176"/>
      <c r="T272" s="176"/>
      <c r="U272" s="176"/>
      <c r="V272" s="176"/>
      <c r="W272" s="176"/>
    </row>
    <row r="273" spans="1:23">
      <c r="A273" s="175"/>
      <c r="B273" s="175"/>
      <c r="C273" s="175"/>
      <c r="D273" s="175"/>
      <c r="E273" s="175"/>
      <c r="F273" s="175"/>
      <c r="G273" s="175"/>
      <c r="H273" s="175"/>
      <c r="I273" s="176"/>
      <c r="J273" s="176"/>
      <c r="K273" s="176"/>
      <c r="L273" s="176"/>
      <c r="M273" s="176"/>
      <c r="N273" s="176"/>
      <c r="O273" s="176"/>
      <c r="P273" s="176"/>
      <c r="Q273" s="176"/>
      <c r="R273" s="176"/>
      <c r="S273" s="176"/>
      <c r="T273" s="176"/>
      <c r="U273" s="176"/>
      <c r="V273" s="176"/>
      <c r="W273" s="176"/>
    </row>
    <row r="274" spans="1:23">
      <c r="A274" s="175"/>
      <c r="B274" s="175"/>
      <c r="C274" s="175"/>
      <c r="D274" s="175"/>
      <c r="E274" s="175"/>
      <c r="F274" s="175"/>
      <c r="G274" s="175"/>
      <c r="H274" s="175"/>
      <c r="I274" s="176"/>
      <c r="J274" s="176"/>
      <c r="K274" s="176"/>
      <c r="L274" s="176"/>
      <c r="M274" s="176"/>
      <c r="N274" s="176"/>
      <c r="O274" s="176"/>
      <c r="P274" s="176"/>
      <c r="Q274" s="176"/>
      <c r="R274" s="176"/>
      <c r="S274" s="176"/>
      <c r="T274" s="176"/>
      <c r="U274" s="176"/>
      <c r="V274" s="176"/>
      <c r="W274" s="176"/>
    </row>
    <row r="275" spans="1:23">
      <c r="A275" s="175"/>
      <c r="B275" s="175"/>
      <c r="C275" s="175"/>
      <c r="D275" s="175"/>
      <c r="E275" s="175"/>
      <c r="F275" s="175"/>
      <c r="G275" s="175"/>
      <c r="H275" s="175"/>
      <c r="I275" s="176"/>
      <c r="J275" s="176"/>
      <c r="K275" s="176"/>
      <c r="L275" s="176"/>
      <c r="M275" s="176"/>
      <c r="N275" s="176"/>
      <c r="O275" s="176"/>
      <c r="P275" s="176"/>
      <c r="Q275" s="176"/>
      <c r="R275" s="176"/>
      <c r="S275" s="176"/>
      <c r="T275" s="176"/>
      <c r="U275" s="176"/>
      <c r="V275" s="176"/>
      <c r="W275" s="176"/>
    </row>
    <row r="276" spans="1:23">
      <c r="A276" s="175"/>
      <c r="B276" s="175"/>
      <c r="C276" s="175"/>
      <c r="D276" s="175"/>
      <c r="E276" s="175"/>
      <c r="F276" s="175"/>
      <c r="G276" s="175"/>
      <c r="H276" s="175"/>
      <c r="I276" s="176"/>
      <c r="J276" s="176"/>
      <c r="K276" s="176"/>
      <c r="L276" s="176"/>
      <c r="M276" s="176"/>
      <c r="N276" s="176"/>
      <c r="O276" s="176"/>
      <c r="P276" s="176"/>
      <c r="Q276" s="176"/>
      <c r="R276" s="176"/>
      <c r="S276" s="176"/>
      <c r="T276" s="176"/>
      <c r="U276" s="176"/>
      <c r="V276" s="176"/>
      <c r="W276" s="176"/>
    </row>
    <row r="277" spans="1:23">
      <c r="A277" s="175"/>
      <c r="B277" s="175"/>
      <c r="C277" s="175"/>
      <c r="D277" s="175"/>
      <c r="E277" s="175"/>
      <c r="F277" s="175"/>
      <c r="G277" s="175"/>
      <c r="H277" s="175"/>
      <c r="I277" s="176"/>
      <c r="J277" s="176"/>
      <c r="K277" s="176"/>
      <c r="L277" s="176"/>
      <c r="M277" s="176"/>
      <c r="N277" s="176"/>
      <c r="O277" s="176"/>
      <c r="P277" s="176"/>
      <c r="Q277" s="176"/>
      <c r="R277" s="176"/>
      <c r="S277" s="176"/>
      <c r="T277" s="176"/>
      <c r="U277" s="176"/>
      <c r="V277" s="176"/>
      <c r="W277" s="176"/>
    </row>
    <row r="278" spans="1:23">
      <c r="A278" s="175"/>
      <c r="B278" s="175"/>
      <c r="C278" s="175"/>
      <c r="D278" s="175"/>
      <c r="E278" s="175"/>
      <c r="F278" s="175"/>
      <c r="G278" s="175"/>
      <c r="H278" s="175"/>
      <c r="I278" s="176"/>
      <c r="J278" s="176"/>
      <c r="K278" s="176"/>
      <c r="L278" s="176"/>
      <c r="M278" s="176"/>
      <c r="N278" s="176"/>
      <c r="O278" s="176"/>
      <c r="P278" s="176"/>
      <c r="Q278" s="176"/>
      <c r="R278" s="176"/>
      <c r="S278" s="176"/>
      <c r="T278" s="176"/>
      <c r="U278" s="176"/>
      <c r="V278" s="176"/>
      <c r="W278" s="176"/>
    </row>
    <row r="279" spans="1:23">
      <c r="A279" s="175"/>
      <c r="B279" s="175"/>
      <c r="C279" s="175"/>
      <c r="D279" s="175"/>
      <c r="E279" s="175"/>
      <c r="F279" s="175"/>
      <c r="G279" s="175"/>
      <c r="H279" s="175"/>
      <c r="I279" s="176"/>
      <c r="J279" s="176"/>
      <c r="K279" s="176"/>
      <c r="L279" s="176"/>
      <c r="M279" s="176"/>
      <c r="N279" s="176"/>
      <c r="O279" s="176"/>
      <c r="P279" s="176"/>
      <c r="Q279" s="176"/>
      <c r="R279" s="176"/>
      <c r="S279" s="176"/>
      <c r="T279" s="176"/>
      <c r="U279" s="176"/>
      <c r="V279" s="176"/>
      <c r="W279" s="176"/>
    </row>
    <row r="280" spans="1:23">
      <c r="A280" s="175"/>
      <c r="B280" s="175"/>
      <c r="C280" s="175"/>
      <c r="D280" s="175"/>
      <c r="E280" s="175"/>
      <c r="F280" s="175"/>
      <c r="G280" s="175"/>
      <c r="H280" s="175"/>
      <c r="I280" s="176"/>
      <c r="J280" s="176"/>
      <c r="K280" s="176"/>
      <c r="L280" s="176"/>
      <c r="M280" s="176"/>
      <c r="N280" s="176"/>
      <c r="O280" s="176"/>
      <c r="P280" s="176"/>
      <c r="Q280" s="176"/>
      <c r="R280" s="176"/>
      <c r="S280" s="176"/>
      <c r="T280" s="176"/>
      <c r="U280" s="176"/>
      <c r="V280" s="176"/>
      <c r="W280" s="176"/>
    </row>
    <row r="281" spans="1:23">
      <c r="A281" s="175"/>
      <c r="B281" s="175"/>
      <c r="C281" s="175"/>
      <c r="D281" s="175"/>
      <c r="E281" s="175"/>
      <c r="F281" s="175"/>
      <c r="G281" s="175"/>
      <c r="H281" s="175"/>
      <c r="I281" s="176"/>
      <c r="J281" s="176"/>
      <c r="K281" s="176"/>
      <c r="L281" s="176"/>
      <c r="M281" s="176"/>
      <c r="N281" s="176"/>
      <c r="O281" s="176"/>
      <c r="P281" s="176"/>
      <c r="Q281" s="176"/>
      <c r="R281" s="176"/>
      <c r="S281" s="176"/>
      <c r="T281" s="176"/>
      <c r="U281" s="176"/>
      <c r="V281" s="176"/>
      <c r="W281" s="176"/>
    </row>
    <row r="282" spans="1:23">
      <c r="A282" s="175"/>
      <c r="B282" s="175"/>
      <c r="C282" s="175"/>
      <c r="D282" s="175"/>
      <c r="E282" s="175"/>
      <c r="F282" s="175"/>
      <c r="G282" s="175"/>
      <c r="H282" s="175"/>
      <c r="I282" s="176"/>
      <c r="J282" s="176"/>
      <c r="K282" s="176"/>
      <c r="L282" s="176"/>
      <c r="M282" s="176"/>
      <c r="N282" s="176"/>
      <c r="O282" s="176"/>
      <c r="P282" s="176"/>
      <c r="Q282" s="176"/>
      <c r="R282" s="176"/>
      <c r="S282" s="176"/>
      <c r="T282" s="176"/>
      <c r="U282" s="176"/>
      <c r="V282" s="176"/>
      <c r="W282" s="176"/>
    </row>
    <row r="283" spans="1:23">
      <c r="A283" s="175"/>
      <c r="B283" s="175"/>
      <c r="C283" s="175"/>
      <c r="D283" s="175"/>
      <c r="E283" s="175"/>
      <c r="F283" s="175"/>
      <c r="G283" s="175"/>
      <c r="H283" s="175"/>
      <c r="I283" s="176"/>
      <c r="J283" s="176"/>
      <c r="K283" s="176"/>
      <c r="L283" s="176"/>
      <c r="M283" s="176"/>
      <c r="N283" s="176"/>
      <c r="O283" s="176"/>
      <c r="P283" s="176"/>
      <c r="Q283" s="176"/>
      <c r="R283" s="176"/>
      <c r="S283" s="176"/>
      <c r="T283" s="176"/>
      <c r="U283" s="176"/>
      <c r="V283" s="176"/>
      <c r="W283" s="176"/>
    </row>
    <row r="284" spans="1:23">
      <c r="A284" s="175"/>
      <c r="B284" s="175"/>
      <c r="C284" s="175"/>
      <c r="D284" s="175"/>
      <c r="E284" s="175"/>
      <c r="F284" s="175"/>
      <c r="G284" s="175"/>
      <c r="H284" s="175"/>
      <c r="I284" s="176"/>
      <c r="J284" s="176"/>
      <c r="K284" s="176"/>
      <c r="L284" s="176"/>
      <c r="M284" s="176"/>
      <c r="N284" s="176"/>
      <c r="O284" s="176"/>
      <c r="P284" s="176"/>
      <c r="Q284" s="176"/>
      <c r="R284" s="176"/>
      <c r="S284" s="176"/>
      <c r="T284" s="176"/>
      <c r="U284" s="176"/>
      <c r="V284" s="176"/>
      <c r="W284" s="176"/>
    </row>
    <row r="285" spans="1:23">
      <c r="A285" s="175"/>
      <c r="B285" s="175"/>
      <c r="C285" s="175"/>
      <c r="D285" s="175"/>
      <c r="E285" s="175"/>
      <c r="F285" s="175"/>
      <c r="G285" s="175"/>
      <c r="H285" s="175"/>
      <c r="I285" s="176"/>
      <c r="J285" s="176"/>
      <c r="K285" s="176"/>
      <c r="L285" s="176"/>
      <c r="M285" s="176"/>
      <c r="N285" s="176"/>
      <c r="O285" s="176"/>
      <c r="P285" s="176"/>
      <c r="Q285" s="176"/>
      <c r="R285" s="176"/>
      <c r="S285" s="176"/>
      <c r="T285" s="176"/>
      <c r="U285" s="176"/>
      <c r="V285" s="176"/>
      <c r="W285" s="176"/>
    </row>
    <row r="286" spans="1:23">
      <c r="A286" s="175"/>
      <c r="B286" s="175"/>
      <c r="C286" s="175"/>
      <c r="D286" s="175"/>
      <c r="E286" s="175"/>
      <c r="F286" s="175"/>
      <c r="G286" s="175"/>
      <c r="H286" s="175"/>
      <c r="I286" s="176"/>
      <c r="J286" s="176"/>
      <c r="K286" s="176"/>
      <c r="L286" s="176"/>
      <c r="M286" s="176"/>
      <c r="N286" s="176"/>
      <c r="O286" s="176"/>
      <c r="P286" s="176"/>
      <c r="Q286" s="176"/>
      <c r="R286" s="176"/>
      <c r="S286" s="176"/>
      <c r="T286" s="176"/>
      <c r="U286" s="176"/>
      <c r="V286" s="176"/>
      <c r="W286" s="176"/>
    </row>
    <row r="287" spans="1:23">
      <c r="A287" s="175"/>
      <c r="B287" s="175"/>
      <c r="C287" s="175"/>
      <c r="D287" s="175"/>
      <c r="E287" s="175"/>
      <c r="F287" s="175"/>
      <c r="G287" s="175"/>
      <c r="H287" s="175"/>
      <c r="I287" s="176"/>
      <c r="J287" s="176"/>
      <c r="K287" s="176"/>
      <c r="L287" s="176"/>
      <c r="M287" s="176"/>
      <c r="N287" s="176"/>
      <c r="O287" s="176"/>
      <c r="P287" s="176"/>
      <c r="Q287" s="176"/>
      <c r="R287" s="176"/>
      <c r="S287" s="176"/>
      <c r="T287" s="176"/>
      <c r="U287" s="176"/>
      <c r="V287" s="176"/>
      <c r="W287" s="176"/>
    </row>
    <row r="288" spans="1:23">
      <c r="A288" s="175"/>
      <c r="B288" s="175"/>
      <c r="C288" s="175"/>
      <c r="D288" s="175"/>
      <c r="E288" s="175"/>
      <c r="F288" s="175"/>
      <c r="G288" s="175"/>
      <c r="H288" s="175"/>
      <c r="I288" s="176"/>
      <c r="J288" s="176"/>
      <c r="K288" s="176"/>
      <c r="L288" s="176"/>
      <c r="M288" s="176"/>
      <c r="N288" s="176"/>
      <c r="O288" s="176"/>
      <c r="P288" s="176"/>
      <c r="Q288" s="176"/>
      <c r="R288" s="176"/>
      <c r="S288" s="176"/>
      <c r="T288" s="176"/>
      <c r="U288" s="176"/>
      <c r="V288" s="176"/>
      <c r="W288" s="176"/>
    </row>
    <row r="289" spans="1:23">
      <c r="A289" s="175"/>
      <c r="B289" s="175"/>
      <c r="C289" s="175"/>
      <c r="D289" s="175"/>
      <c r="E289" s="175"/>
      <c r="F289" s="175"/>
      <c r="G289" s="175"/>
      <c r="H289" s="175"/>
      <c r="I289" s="176"/>
      <c r="J289" s="176"/>
      <c r="K289" s="176"/>
      <c r="L289" s="176"/>
      <c r="M289" s="176"/>
      <c r="N289" s="176"/>
      <c r="O289" s="176"/>
      <c r="P289" s="176"/>
      <c r="Q289" s="176"/>
      <c r="R289" s="176"/>
      <c r="S289" s="176"/>
      <c r="T289" s="176"/>
      <c r="U289" s="176"/>
      <c r="V289" s="176"/>
      <c r="W289" s="176"/>
    </row>
    <row r="290" spans="1:23">
      <c r="A290" s="175"/>
      <c r="B290" s="175"/>
      <c r="C290" s="175"/>
      <c r="D290" s="175"/>
      <c r="E290" s="175"/>
      <c r="F290" s="175"/>
      <c r="G290" s="175"/>
      <c r="H290" s="175"/>
      <c r="I290" s="176"/>
      <c r="J290" s="176"/>
      <c r="K290" s="176"/>
      <c r="L290" s="176"/>
      <c r="M290" s="176"/>
      <c r="N290" s="176"/>
      <c r="O290" s="176"/>
      <c r="P290" s="176"/>
      <c r="Q290" s="176"/>
      <c r="R290" s="176"/>
      <c r="S290" s="176"/>
      <c r="T290" s="176"/>
      <c r="U290" s="176"/>
      <c r="V290" s="176"/>
      <c r="W290" s="176"/>
    </row>
    <row r="291" spans="1:23">
      <c r="A291" s="175"/>
      <c r="B291" s="175"/>
      <c r="C291" s="175"/>
      <c r="D291" s="175"/>
      <c r="E291" s="175"/>
      <c r="F291" s="175"/>
      <c r="G291" s="175"/>
      <c r="H291" s="175"/>
      <c r="I291" s="176"/>
      <c r="J291" s="176"/>
      <c r="K291" s="176"/>
      <c r="L291" s="176"/>
      <c r="M291" s="176"/>
      <c r="N291" s="176"/>
      <c r="O291" s="176"/>
      <c r="P291" s="176"/>
      <c r="Q291" s="176"/>
      <c r="R291" s="176"/>
      <c r="S291" s="176"/>
      <c r="T291" s="176"/>
      <c r="U291" s="176"/>
      <c r="V291" s="176"/>
      <c r="W291" s="176"/>
    </row>
    <row r="292" spans="1:23">
      <c r="A292" s="175"/>
      <c r="B292" s="175"/>
      <c r="C292" s="175"/>
      <c r="D292" s="175"/>
      <c r="E292" s="175"/>
      <c r="F292" s="175"/>
      <c r="G292" s="175"/>
      <c r="H292" s="175"/>
      <c r="I292" s="176"/>
      <c r="J292" s="176"/>
      <c r="K292" s="176"/>
      <c r="L292" s="176"/>
      <c r="M292" s="176"/>
      <c r="N292" s="176"/>
      <c r="O292" s="176"/>
      <c r="P292" s="176"/>
      <c r="Q292" s="176"/>
      <c r="R292" s="176"/>
      <c r="S292" s="176"/>
      <c r="T292" s="176"/>
      <c r="U292" s="176"/>
      <c r="V292" s="176"/>
      <c r="W292" s="176"/>
    </row>
    <row r="293" spans="1:23">
      <c r="A293" s="175"/>
      <c r="B293" s="175"/>
      <c r="C293" s="175"/>
      <c r="D293" s="175"/>
      <c r="E293" s="175"/>
      <c r="F293" s="175"/>
      <c r="G293" s="175"/>
      <c r="H293" s="175"/>
      <c r="I293" s="176"/>
      <c r="J293" s="176"/>
      <c r="K293" s="176"/>
      <c r="L293" s="176"/>
      <c r="M293" s="176"/>
      <c r="N293" s="176"/>
      <c r="O293" s="176"/>
      <c r="P293" s="176"/>
      <c r="Q293" s="176"/>
      <c r="R293" s="176"/>
      <c r="S293" s="176"/>
      <c r="T293" s="176"/>
      <c r="U293" s="176"/>
      <c r="V293" s="176"/>
      <c r="W293" s="176"/>
    </row>
    <row r="294" spans="1:23">
      <c r="A294" s="175"/>
      <c r="B294" s="175"/>
      <c r="C294" s="175"/>
      <c r="D294" s="175"/>
      <c r="E294" s="175"/>
      <c r="F294" s="175"/>
      <c r="G294" s="175"/>
      <c r="H294" s="175"/>
      <c r="I294" s="176"/>
      <c r="J294" s="176"/>
      <c r="K294" s="176"/>
      <c r="L294" s="176"/>
      <c r="M294" s="176"/>
      <c r="N294" s="176"/>
      <c r="O294" s="176"/>
      <c r="P294" s="176"/>
      <c r="Q294" s="176"/>
      <c r="R294" s="176"/>
      <c r="S294" s="176"/>
      <c r="T294" s="176"/>
      <c r="U294" s="176"/>
      <c r="V294" s="176"/>
      <c r="W294" s="176"/>
    </row>
    <row r="295" spans="1:23">
      <c r="A295" s="175"/>
      <c r="B295" s="175"/>
      <c r="C295" s="175"/>
      <c r="D295" s="175"/>
      <c r="E295" s="175"/>
      <c r="F295" s="175"/>
      <c r="G295" s="175"/>
      <c r="H295" s="175"/>
      <c r="I295" s="176"/>
      <c r="J295" s="176"/>
      <c r="K295" s="176"/>
      <c r="L295" s="176"/>
      <c r="M295" s="176"/>
      <c r="N295" s="176"/>
      <c r="O295" s="176"/>
      <c r="P295" s="176"/>
      <c r="Q295" s="176"/>
      <c r="R295" s="176"/>
      <c r="S295" s="176"/>
      <c r="T295" s="176"/>
      <c r="U295" s="176"/>
      <c r="V295" s="176"/>
      <c r="W295" s="176"/>
    </row>
    <row r="296" spans="1:23">
      <c r="A296" s="175"/>
      <c r="B296" s="175"/>
      <c r="C296" s="175"/>
      <c r="D296" s="175"/>
      <c r="E296" s="175"/>
      <c r="F296" s="175"/>
      <c r="G296" s="175"/>
      <c r="H296" s="175"/>
      <c r="I296" s="176"/>
      <c r="J296" s="176"/>
      <c r="K296" s="176"/>
      <c r="L296" s="176"/>
      <c r="M296" s="176"/>
      <c r="N296" s="176"/>
      <c r="O296" s="176"/>
      <c r="P296" s="176"/>
      <c r="Q296" s="176"/>
      <c r="R296" s="176"/>
      <c r="S296" s="176"/>
      <c r="T296" s="176"/>
      <c r="U296" s="176"/>
      <c r="V296" s="176"/>
      <c r="W296" s="176"/>
    </row>
    <row r="297" spans="1:23">
      <c r="A297" s="175"/>
      <c r="B297" s="175"/>
      <c r="C297" s="175"/>
      <c r="D297" s="175"/>
      <c r="E297" s="175"/>
      <c r="F297" s="175"/>
      <c r="G297" s="175"/>
      <c r="H297" s="175"/>
      <c r="I297" s="176"/>
      <c r="J297" s="176"/>
      <c r="K297" s="176"/>
      <c r="L297" s="176"/>
      <c r="M297" s="176"/>
      <c r="N297" s="176"/>
      <c r="O297" s="176"/>
      <c r="P297" s="176"/>
      <c r="Q297" s="176"/>
      <c r="R297" s="176"/>
      <c r="S297" s="176"/>
      <c r="T297" s="176"/>
      <c r="U297" s="176"/>
      <c r="V297" s="176"/>
      <c r="W297" s="176"/>
    </row>
    <row r="298" spans="1:23">
      <c r="A298" s="175"/>
      <c r="B298" s="175"/>
      <c r="C298" s="175"/>
      <c r="D298" s="175"/>
      <c r="E298" s="175"/>
      <c r="F298" s="175"/>
      <c r="G298" s="175"/>
      <c r="H298" s="175"/>
      <c r="I298" s="176"/>
      <c r="J298" s="176"/>
      <c r="K298" s="176"/>
      <c r="L298" s="176"/>
      <c r="M298" s="176"/>
      <c r="N298" s="176"/>
      <c r="O298" s="176"/>
      <c r="P298" s="176"/>
      <c r="Q298" s="176"/>
      <c r="R298" s="176"/>
      <c r="S298" s="176"/>
      <c r="T298" s="176"/>
      <c r="U298" s="176"/>
      <c r="V298" s="176"/>
      <c r="W298" s="176"/>
    </row>
    <row r="299" spans="1:23">
      <c r="A299" s="175"/>
      <c r="B299" s="175"/>
      <c r="C299" s="175"/>
      <c r="D299" s="175"/>
      <c r="E299" s="175"/>
      <c r="F299" s="175"/>
      <c r="G299" s="175"/>
      <c r="H299" s="175"/>
      <c r="I299" s="176"/>
      <c r="J299" s="176"/>
      <c r="K299" s="176"/>
      <c r="L299" s="176"/>
      <c r="M299" s="176"/>
      <c r="N299" s="176"/>
      <c r="O299" s="176"/>
      <c r="P299" s="176"/>
      <c r="Q299" s="176"/>
      <c r="R299" s="176"/>
      <c r="S299" s="176"/>
      <c r="T299" s="176"/>
      <c r="U299" s="176"/>
      <c r="V299" s="176"/>
      <c r="W299" s="176"/>
    </row>
    <row r="300" spans="1:23">
      <c r="A300" s="175"/>
      <c r="B300" s="175"/>
      <c r="C300" s="175"/>
      <c r="D300" s="175"/>
      <c r="E300" s="175"/>
      <c r="F300" s="175"/>
      <c r="G300" s="175"/>
      <c r="H300" s="175"/>
      <c r="I300" s="176"/>
      <c r="J300" s="176"/>
      <c r="K300" s="176"/>
      <c r="L300" s="176"/>
      <c r="M300" s="176"/>
      <c r="N300" s="176"/>
      <c r="O300" s="176"/>
      <c r="P300" s="176"/>
      <c r="Q300" s="176"/>
      <c r="R300" s="176"/>
      <c r="S300" s="176"/>
      <c r="T300" s="176"/>
      <c r="U300" s="176"/>
      <c r="V300" s="176"/>
      <c r="W300" s="176"/>
    </row>
    <row r="301" spans="1:23">
      <c r="A301" s="175"/>
      <c r="B301" s="175"/>
      <c r="C301" s="175"/>
      <c r="D301" s="175"/>
      <c r="E301" s="175"/>
      <c r="F301" s="175"/>
      <c r="G301" s="175"/>
      <c r="H301" s="175"/>
      <c r="I301" s="176"/>
      <c r="J301" s="176"/>
      <c r="K301" s="176"/>
      <c r="L301" s="176"/>
      <c r="M301" s="176"/>
      <c r="N301" s="176"/>
      <c r="O301" s="176"/>
      <c r="P301" s="176"/>
      <c r="Q301" s="176"/>
      <c r="R301" s="176"/>
      <c r="S301" s="176"/>
      <c r="T301" s="176"/>
      <c r="U301" s="176"/>
      <c r="V301" s="176"/>
      <c r="W301" s="176"/>
    </row>
    <row r="302" spans="1:23">
      <c r="A302" s="175"/>
      <c r="B302" s="175"/>
      <c r="C302" s="175"/>
      <c r="D302" s="175"/>
      <c r="E302" s="175"/>
      <c r="F302" s="175"/>
      <c r="G302" s="175"/>
      <c r="H302" s="175"/>
      <c r="I302" s="176"/>
      <c r="J302" s="176"/>
      <c r="K302" s="176"/>
      <c r="L302" s="176"/>
      <c r="M302" s="176"/>
      <c r="N302" s="176"/>
      <c r="O302" s="176"/>
      <c r="P302" s="176"/>
      <c r="Q302" s="176"/>
      <c r="R302" s="176"/>
      <c r="S302" s="176"/>
      <c r="T302" s="176"/>
      <c r="U302" s="176"/>
      <c r="V302" s="176"/>
      <c r="W302" s="176"/>
    </row>
    <row r="303" spans="1:23">
      <c r="A303" s="175"/>
      <c r="B303" s="175"/>
      <c r="C303" s="175"/>
      <c r="D303" s="175"/>
      <c r="E303" s="175"/>
      <c r="F303" s="175"/>
      <c r="G303" s="175"/>
      <c r="H303" s="175"/>
      <c r="I303" s="176"/>
      <c r="J303" s="176"/>
      <c r="K303" s="176"/>
      <c r="L303" s="176"/>
      <c r="M303" s="176"/>
      <c r="N303" s="176"/>
      <c r="O303" s="176"/>
      <c r="P303" s="176"/>
      <c r="Q303" s="176"/>
      <c r="R303" s="176"/>
      <c r="S303" s="176"/>
      <c r="T303" s="176"/>
      <c r="U303" s="176"/>
      <c r="V303" s="176"/>
      <c r="W303" s="176"/>
    </row>
    <row r="304" spans="1:23">
      <c r="A304" s="175"/>
      <c r="B304" s="175"/>
      <c r="C304" s="175"/>
      <c r="D304" s="175"/>
      <c r="E304" s="175"/>
      <c r="F304" s="175"/>
      <c r="G304" s="175"/>
      <c r="H304" s="175"/>
      <c r="I304" s="176"/>
      <c r="J304" s="176"/>
      <c r="K304" s="176"/>
      <c r="L304" s="176"/>
      <c r="M304" s="176"/>
      <c r="N304" s="176"/>
      <c r="O304" s="176"/>
      <c r="P304" s="176"/>
      <c r="Q304" s="176"/>
      <c r="R304" s="176"/>
      <c r="S304" s="176"/>
      <c r="T304" s="176"/>
      <c r="U304" s="176"/>
      <c r="V304" s="176"/>
      <c r="W304" s="176"/>
    </row>
    <row r="305" spans="1:23">
      <c r="A305" s="175"/>
      <c r="B305" s="175"/>
      <c r="C305" s="175"/>
      <c r="D305" s="175"/>
      <c r="E305" s="175"/>
      <c r="F305" s="175"/>
      <c r="G305" s="175"/>
      <c r="H305" s="175"/>
      <c r="I305" s="176"/>
      <c r="J305" s="176"/>
      <c r="K305" s="176"/>
      <c r="L305" s="176"/>
      <c r="M305" s="176"/>
      <c r="N305" s="176"/>
      <c r="O305" s="176"/>
      <c r="P305" s="176"/>
      <c r="Q305" s="176"/>
      <c r="R305" s="176"/>
      <c r="S305" s="176"/>
      <c r="T305" s="176"/>
      <c r="U305" s="176"/>
      <c r="V305" s="176"/>
      <c r="W305" s="176"/>
    </row>
    <row r="306" spans="1:23">
      <c r="A306" s="175"/>
      <c r="B306" s="175"/>
      <c r="C306" s="175"/>
      <c r="D306" s="175"/>
      <c r="E306" s="175"/>
      <c r="F306" s="175"/>
      <c r="G306" s="175"/>
      <c r="H306" s="175"/>
      <c r="I306" s="176"/>
      <c r="J306" s="176"/>
      <c r="K306" s="176"/>
      <c r="L306" s="176"/>
      <c r="M306" s="176"/>
      <c r="N306" s="176"/>
      <c r="O306" s="176"/>
      <c r="P306" s="176"/>
      <c r="Q306" s="176"/>
      <c r="R306" s="176"/>
      <c r="S306" s="176"/>
      <c r="T306" s="176"/>
      <c r="U306" s="176"/>
      <c r="V306" s="176"/>
      <c r="W306" s="176"/>
    </row>
    <row r="307" spans="1:23">
      <c r="A307" s="175"/>
      <c r="B307" s="175"/>
      <c r="C307" s="175"/>
      <c r="D307" s="175"/>
      <c r="E307" s="175"/>
      <c r="F307" s="175"/>
      <c r="G307" s="175"/>
      <c r="H307" s="175"/>
      <c r="I307" s="176"/>
      <c r="J307" s="176"/>
      <c r="K307" s="176"/>
      <c r="L307" s="176"/>
      <c r="M307" s="176"/>
      <c r="N307" s="176"/>
      <c r="O307" s="176"/>
      <c r="P307" s="176"/>
      <c r="Q307" s="176"/>
      <c r="R307" s="176"/>
      <c r="S307" s="176"/>
      <c r="T307" s="176"/>
      <c r="U307" s="176"/>
      <c r="V307" s="176"/>
      <c r="W307" s="176"/>
    </row>
    <row r="308" spans="1:23">
      <c r="A308" s="175"/>
      <c r="B308" s="175"/>
      <c r="C308" s="175"/>
      <c r="D308" s="175"/>
      <c r="E308" s="175"/>
      <c r="F308" s="175"/>
      <c r="G308" s="175"/>
      <c r="H308" s="175"/>
      <c r="I308" s="176"/>
      <c r="J308" s="176"/>
      <c r="K308" s="176"/>
      <c r="L308" s="176"/>
      <c r="M308" s="176"/>
      <c r="N308" s="176"/>
      <c r="O308" s="176"/>
      <c r="P308" s="176"/>
      <c r="Q308" s="176"/>
      <c r="R308" s="176"/>
      <c r="S308" s="176"/>
      <c r="T308" s="176"/>
      <c r="U308" s="176"/>
      <c r="V308" s="176"/>
      <c r="W308" s="176"/>
    </row>
    <row r="309" spans="1:23">
      <c r="A309" s="175"/>
      <c r="B309" s="175"/>
      <c r="C309" s="175"/>
      <c r="D309" s="175"/>
      <c r="E309" s="175"/>
      <c r="F309" s="175"/>
      <c r="G309" s="175"/>
      <c r="H309" s="175"/>
      <c r="I309" s="176"/>
      <c r="J309" s="176"/>
      <c r="K309" s="176"/>
      <c r="L309" s="176"/>
      <c r="M309" s="176"/>
      <c r="N309" s="176"/>
      <c r="O309" s="176"/>
      <c r="P309" s="176"/>
      <c r="Q309" s="176"/>
      <c r="R309" s="176"/>
      <c r="S309" s="176"/>
      <c r="T309" s="176"/>
      <c r="U309" s="176"/>
      <c r="V309" s="176"/>
      <c r="W309" s="176"/>
    </row>
    <row r="310" spans="1:23">
      <c r="A310" s="175"/>
      <c r="B310" s="175"/>
      <c r="C310" s="175"/>
      <c r="D310" s="175"/>
      <c r="E310" s="175"/>
      <c r="F310" s="175"/>
      <c r="G310" s="175"/>
      <c r="H310" s="175"/>
      <c r="I310" s="176"/>
      <c r="J310" s="176"/>
      <c r="K310" s="176"/>
      <c r="L310" s="176"/>
      <c r="M310" s="176"/>
      <c r="N310" s="176"/>
      <c r="O310" s="176"/>
      <c r="P310" s="176"/>
      <c r="Q310" s="176"/>
      <c r="R310" s="176"/>
      <c r="S310" s="176"/>
      <c r="T310" s="176"/>
      <c r="U310" s="176"/>
      <c r="V310" s="176"/>
      <c r="W310" s="176"/>
    </row>
    <row r="311" spans="1:23">
      <c r="A311" s="175"/>
      <c r="B311" s="175"/>
      <c r="C311" s="175"/>
      <c r="D311" s="175"/>
      <c r="E311" s="175"/>
      <c r="F311" s="175"/>
      <c r="G311" s="175"/>
      <c r="H311" s="175"/>
      <c r="I311" s="176"/>
      <c r="J311" s="176"/>
      <c r="K311" s="176"/>
      <c r="L311" s="176"/>
      <c r="M311" s="176"/>
      <c r="N311" s="176"/>
      <c r="O311" s="176"/>
      <c r="P311" s="176"/>
      <c r="Q311" s="176"/>
      <c r="R311" s="176"/>
      <c r="S311" s="176"/>
      <c r="T311" s="176"/>
      <c r="U311" s="176"/>
      <c r="V311" s="176"/>
      <c r="W311" s="176"/>
    </row>
    <row r="312" spans="1:23">
      <c r="A312" s="175"/>
      <c r="B312" s="175"/>
      <c r="C312" s="175"/>
      <c r="D312" s="175"/>
      <c r="E312" s="175"/>
      <c r="F312" s="175"/>
      <c r="G312" s="175"/>
      <c r="H312" s="175"/>
      <c r="I312" s="176"/>
      <c r="J312" s="176"/>
      <c r="K312" s="176"/>
      <c r="L312" s="176"/>
      <c r="M312" s="176"/>
      <c r="N312" s="176"/>
      <c r="O312" s="176"/>
      <c r="P312" s="176"/>
      <c r="Q312" s="176"/>
      <c r="R312" s="176"/>
      <c r="S312" s="176"/>
      <c r="T312" s="176"/>
      <c r="U312" s="176"/>
      <c r="V312" s="176"/>
      <c r="W312" s="176"/>
    </row>
    <row r="313" spans="1:23">
      <c r="A313" s="175"/>
      <c r="B313" s="175"/>
      <c r="C313" s="175"/>
      <c r="D313" s="175"/>
      <c r="E313" s="175"/>
      <c r="F313" s="175"/>
      <c r="G313" s="175"/>
      <c r="H313" s="175"/>
      <c r="I313" s="176"/>
      <c r="J313" s="176"/>
      <c r="K313" s="176"/>
      <c r="L313" s="176"/>
      <c r="M313" s="176"/>
      <c r="N313" s="176"/>
      <c r="O313" s="176"/>
      <c r="P313" s="176"/>
      <c r="Q313" s="176"/>
      <c r="R313" s="176"/>
      <c r="S313" s="176"/>
      <c r="T313" s="176"/>
      <c r="U313" s="176"/>
      <c r="V313" s="176"/>
      <c r="W313" s="176"/>
    </row>
    <row r="314" spans="1:23">
      <c r="A314" s="175"/>
      <c r="B314" s="175"/>
      <c r="C314" s="175"/>
      <c r="D314" s="175"/>
      <c r="E314" s="175"/>
      <c r="F314" s="175"/>
      <c r="G314" s="175"/>
      <c r="H314" s="175"/>
      <c r="I314" s="176"/>
      <c r="J314" s="176"/>
      <c r="K314" s="176"/>
      <c r="L314" s="176"/>
      <c r="M314" s="176"/>
      <c r="N314" s="176"/>
      <c r="O314" s="176"/>
      <c r="P314" s="176"/>
      <c r="Q314" s="176"/>
      <c r="R314" s="176"/>
      <c r="S314" s="176"/>
      <c r="T314" s="176"/>
      <c r="U314" s="176"/>
      <c r="V314" s="176"/>
      <c r="W314" s="176"/>
    </row>
    <row r="315" spans="1:23">
      <c r="A315" s="175"/>
      <c r="B315" s="175"/>
      <c r="C315" s="175"/>
      <c r="D315" s="175"/>
      <c r="E315" s="175"/>
      <c r="F315" s="175"/>
      <c r="G315" s="175"/>
      <c r="H315" s="175"/>
      <c r="I315" s="176"/>
      <c r="J315" s="176"/>
      <c r="K315" s="176"/>
      <c r="L315" s="176"/>
      <c r="M315" s="176"/>
      <c r="N315" s="176"/>
      <c r="O315" s="176"/>
      <c r="P315" s="176"/>
      <c r="Q315" s="176"/>
      <c r="R315" s="176"/>
      <c r="S315" s="176"/>
      <c r="T315" s="176"/>
      <c r="U315" s="176"/>
      <c r="V315" s="176"/>
      <c r="W315" s="176"/>
    </row>
    <row r="316" spans="1:23">
      <c r="A316" s="175"/>
      <c r="B316" s="175"/>
      <c r="C316" s="175"/>
      <c r="D316" s="175"/>
      <c r="E316" s="175"/>
      <c r="F316" s="175"/>
      <c r="G316" s="175"/>
      <c r="H316" s="175"/>
      <c r="I316" s="176"/>
      <c r="J316" s="176"/>
      <c r="K316" s="176"/>
      <c r="L316" s="176"/>
      <c r="M316" s="176"/>
      <c r="N316" s="176"/>
      <c r="O316" s="176"/>
      <c r="P316" s="176"/>
      <c r="Q316" s="176"/>
      <c r="R316" s="176"/>
      <c r="S316" s="176"/>
      <c r="T316" s="176"/>
      <c r="U316" s="176"/>
      <c r="V316" s="176"/>
      <c r="W316" s="176"/>
    </row>
    <row r="317" spans="1:23">
      <c r="A317" s="175"/>
      <c r="B317" s="175"/>
      <c r="C317" s="175"/>
      <c r="D317" s="175"/>
      <c r="E317" s="175"/>
      <c r="F317" s="175"/>
      <c r="G317" s="175"/>
      <c r="H317" s="175"/>
      <c r="I317" s="176"/>
      <c r="J317" s="176"/>
      <c r="K317" s="176"/>
      <c r="L317" s="176"/>
      <c r="M317" s="176"/>
      <c r="N317" s="176"/>
      <c r="O317" s="176"/>
      <c r="P317" s="176"/>
      <c r="Q317" s="176"/>
      <c r="R317" s="176"/>
      <c r="S317" s="176"/>
      <c r="T317" s="176"/>
      <c r="U317" s="176"/>
      <c r="V317" s="176"/>
      <c r="W317" s="176"/>
    </row>
    <row r="318" spans="1:23">
      <c r="A318" s="175"/>
      <c r="B318" s="175"/>
      <c r="C318" s="175"/>
      <c r="D318" s="175"/>
      <c r="E318" s="175"/>
      <c r="F318" s="175"/>
      <c r="G318" s="175"/>
      <c r="H318" s="175"/>
      <c r="I318" s="176"/>
      <c r="J318" s="176"/>
      <c r="K318" s="176"/>
      <c r="L318" s="176"/>
      <c r="M318" s="176"/>
      <c r="N318" s="176"/>
      <c r="O318" s="176"/>
      <c r="P318" s="176"/>
      <c r="Q318" s="176"/>
      <c r="R318" s="176"/>
      <c r="S318" s="176"/>
      <c r="T318" s="176"/>
      <c r="U318" s="176"/>
      <c r="V318" s="176"/>
      <c r="W318" s="176"/>
    </row>
    <row r="319" spans="1:23">
      <c r="A319" s="175"/>
      <c r="B319" s="175"/>
      <c r="C319" s="175"/>
      <c r="D319" s="175"/>
      <c r="E319" s="175"/>
      <c r="F319" s="175"/>
      <c r="G319" s="175"/>
      <c r="H319" s="175"/>
      <c r="I319" s="176"/>
      <c r="J319" s="176"/>
      <c r="K319" s="176"/>
      <c r="L319" s="176"/>
      <c r="M319" s="176"/>
      <c r="N319" s="176"/>
      <c r="O319" s="176"/>
      <c r="P319" s="176"/>
      <c r="Q319" s="176"/>
      <c r="R319" s="176"/>
      <c r="S319" s="176"/>
      <c r="T319" s="176"/>
      <c r="U319" s="176"/>
      <c r="V319" s="176"/>
      <c r="W319" s="176"/>
    </row>
    <row r="320" spans="1:23">
      <c r="A320" s="175"/>
      <c r="B320" s="175"/>
      <c r="C320" s="175"/>
      <c r="D320" s="175"/>
      <c r="E320" s="175"/>
      <c r="F320" s="175"/>
      <c r="G320" s="175"/>
      <c r="H320" s="175"/>
      <c r="I320" s="176"/>
      <c r="J320" s="176"/>
      <c r="K320" s="176"/>
      <c r="L320" s="176"/>
      <c r="M320" s="176"/>
      <c r="N320" s="176"/>
      <c r="O320" s="176"/>
      <c r="P320" s="176"/>
      <c r="Q320" s="176"/>
      <c r="R320" s="176"/>
      <c r="S320" s="176"/>
      <c r="T320" s="176"/>
      <c r="U320" s="176"/>
      <c r="V320" s="176"/>
      <c r="W320" s="176"/>
    </row>
    <row r="321" spans="1:23">
      <c r="A321" s="175"/>
      <c r="B321" s="175"/>
      <c r="C321" s="175"/>
      <c r="D321" s="175"/>
      <c r="E321" s="175"/>
      <c r="F321" s="175"/>
      <c r="G321" s="175"/>
      <c r="H321" s="175"/>
      <c r="I321" s="176"/>
      <c r="J321" s="176"/>
      <c r="K321" s="176"/>
      <c r="L321" s="176"/>
      <c r="M321" s="176"/>
      <c r="N321" s="176"/>
      <c r="O321" s="176"/>
      <c r="P321" s="176"/>
      <c r="Q321" s="176"/>
      <c r="R321" s="176"/>
      <c r="S321" s="176"/>
      <c r="T321" s="176"/>
      <c r="U321" s="176"/>
      <c r="V321" s="176"/>
      <c r="W321" s="176"/>
    </row>
    <row r="322" spans="1:23">
      <c r="A322" s="175"/>
      <c r="B322" s="175"/>
      <c r="C322" s="175"/>
      <c r="D322" s="175"/>
      <c r="E322" s="175"/>
      <c r="F322" s="175"/>
      <c r="G322" s="175"/>
      <c r="H322" s="175"/>
      <c r="I322" s="176"/>
      <c r="J322" s="176"/>
      <c r="K322" s="176"/>
      <c r="L322" s="176"/>
      <c r="M322" s="176"/>
      <c r="N322" s="176"/>
      <c r="O322" s="176"/>
      <c r="P322" s="176"/>
      <c r="Q322" s="176"/>
      <c r="R322" s="176"/>
      <c r="S322" s="176"/>
      <c r="T322" s="176"/>
      <c r="U322" s="176"/>
      <c r="V322" s="176"/>
      <c r="W322" s="176"/>
    </row>
    <row r="323" spans="1:23">
      <c r="A323" s="175"/>
      <c r="B323" s="175"/>
      <c r="C323" s="175"/>
      <c r="D323" s="175"/>
      <c r="E323" s="175"/>
      <c r="F323" s="175"/>
      <c r="G323" s="175"/>
      <c r="H323" s="175"/>
      <c r="I323" s="176"/>
      <c r="J323" s="176"/>
      <c r="K323" s="176"/>
      <c r="L323" s="176"/>
      <c r="M323" s="176"/>
      <c r="N323" s="176"/>
      <c r="O323" s="176"/>
      <c r="P323" s="176"/>
      <c r="Q323" s="176"/>
      <c r="R323" s="176"/>
      <c r="S323" s="176"/>
      <c r="T323" s="176"/>
      <c r="U323" s="176"/>
      <c r="V323" s="176"/>
      <c r="W323" s="176"/>
    </row>
    <row r="324" spans="1:23">
      <c r="A324" s="175"/>
      <c r="B324" s="175"/>
      <c r="C324" s="175"/>
      <c r="D324" s="175"/>
      <c r="E324" s="175"/>
      <c r="F324" s="175"/>
      <c r="G324" s="175"/>
      <c r="H324" s="175"/>
      <c r="I324" s="176"/>
      <c r="J324" s="176"/>
      <c r="K324" s="176"/>
      <c r="L324" s="176"/>
      <c r="M324" s="176"/>
      <c r="N324" s="176"/>
      <c r="O324" s="176"/>
      <c r="P324" s="176"/>
      <c r="Q324" s="176"/>
      <c r="R324" s="176"/>
      <c r="S324" s="176"/>
      <c r="T324" s="176"/>
      <c r="U324" s="176"/>
      <c r="V324" s="176"/>
      <c r="W324" s="176"/>
    </row>
    <row r="325" spans="1:23">
      <c r="A325" s="175"/>
      <c r="B325" s="175"/>
      <c r="C325" s="175"/>
      <c r="D325" s="175"/>
      <c r="E325" s="175"/>
      <c r="F325" s="175"/>
      <c r="G325" s="175"/>
      <c r="H325" s="175"/>
      <c r="I325" s="176"/>
      <c r="J325" s="176"/>
      <c r="K325" s="176"/>
      <c r="L325" s="176"/>
      <c r="M325" s="176"/>
      <c r="N325" s="176"/>
      <c r="O325" s="176"/>
      <c r="P325" s="176"/>
      <c r="Q325" s="176"/>
      <c r="R325" s="176"/>
      <c r="S325" s="176"/>
      <c r="T325" s="176"/>
      <c r="U325" s="176"/>
      <c r="V325" s="176"/>
      <c r="W325" s="176"/>
    </row>
    <row r="326" spans="1:23">
      <c r="A326" s="175"/>
      <c r="B326" s="175"/>
      <c r="C326" s="175"/>
      <c r="D326" s="175"/>
      <c r="E326" s="175"/>
      <c r="F326" s="175"/>
      <c r="G326" s="175"/>
      <c r="H326" s="175"/>
      <c r="I326" s="176"/>
      <c r="J326" s="176"/>
      <c r="K326" s="176"/>
      <c r="L326" s="176"/>
      <c r="M326" s="176"/>
      <c r="N326" s="176"/>
      <c r="O326" s="176"/>
      <c r="P326" s="176"/>
      <c r="Q326" s="176"/>
      <c r="R326" s="176"/>
      <c r="S326" s="176"/>
      <c r="T326" s="176"/>
      <c r="U326" s="176"/>
      <c r="V326" s="176"/>
      <c r="W326" s="176"/>
    </row>
    <row r="327" spans="1:23">
      <c r="A327" s="175"/>
      <c r="B327" s="175"/>
      <c r="C327" s="175"/>
      <c r="D327" s="175"/>
      <c r="E327" s="175"/>
      <c r="F327" s="175"/>
      <c r="G327" s="175"/>
      <c r="H327" s="175"/>
      <c r="I327" s="176"/>
      <c r="J327" s="176"/>
      <c r="K327" s="176"/>
      <c r="L327" s="176"/>
      <c r="M327" s="176"/>
      <c r="N327" s="176"/>
      <c r="O327" s="176"/>
      <c r="P327" s="176"/>
      <c r="Q327" s="176"/>
      <c r="R327" s="176"/>
      <c r="S327" s="176"/>
      <c r="T327" s="176"/>
      <c r="U327" s="176"/>
      <c r="V327" s="176"/>
      <c r="W327" s="176"/>
    </row>
    <row r="328" spans="1:23">
      <c r="A328" s="175"/>
      <c r="B328" s="175"/>
      <c r="C328" s="175"/>
      <c r="D328" s="175"/>
      <c r="E328" s="175"/>
      <c r="F328" s="175"/>
      <c r="G328" s="175"/>
      <c r="H328" s="175"/>
      <c r="I328" s="176"/>
      <c r="J328" s="176"/>
      <c r="K328" s="176"/>
      <c r="L328" s="176"/>
      <c r="M328" s="176"/>
      <c r="N328" s="176"/>
      <c r="O328" s="176"/>
      <c r="P328" s="176"/>
      <c r="Q328" s="176"/>
      <c r="R328" s="176"/>
      <c r="S328" s="176"/>
      <c r="T328" s="176"/>
      <c r="U328" s="176"/>
      <c r="V328" s="176"/>
      <c r="W328" s="176"/>
    </row>
    <row r="329" spans="1:23">
      <c r="A329" s="175"/>
      <c r="B329" s="175"/>
      <c r="C329" s="175"/>
      <c r="D329" s="175"/>
      <c r="E329" s="175"/>
      <c r="F329" s="175"/>
      <c r="G329" s="175"/>
      <c r="H329" s="175"/>
      <c r="I329" s="176"/>
      <c r="J329" s="176"/>
      <c r="K329" s="176"/>
      <c r="L329" s="176"/>
      <c r="M329" s="176"/>
      <c r="N329" s="176"/>
      <c r="O329" s="176"/>
      <c r="P329" s="176"/>
      <c r="Q329" s="176"/>
      <c r="R329" s="176"/>
      <c r="S329" s="176"/>
      <c r="T329" s="176"/>
      <c r="U329" s="176"/>
      <c r="V329" s="176"/>
      <c r="W329" s="176"/>
    </row>
    <row r="330" spans="1:23">
      <c r="A330" s="175"/>
      <c r="B330" s="175"/>
      <c r="C330" s="175"/>
      <c r="D330" s="175"/>
      <c r="E330" s="175"/>
      <c r="F330" s="175"/>
      <c r="G330" s="175"/>
      <c r="H330" s="175"/>
      <c r="I330" s="176"/>
      <c r="J330" s="176"/>
      <c r="K330" s="176"/>
      <c r="L330" s="176"/>
      <c r="M330" s="176"/>
      <c r="N330" s="176"/>
      <c r="O330" s="176"/>
      <c r="P330" s="176"/>
      <c r="Q330" s="176"/>
      <c r="R330" s="176"/>
      <c r="S330" s="176"/>
      <c r="T330" s="176"/>
      <c r="U330" s="176"/>
      <c r="V330" s="176"/>
      <c r="W330" s="176"/>
    </row>
    <row r="331" spans="1:23">
      <c r="A331" s="175"/>
      <c r="B331" s="175"/>
      <c r="C331" s="175"/>
      <c r="D331" s="175"/>
      <c r="E331" s="175"/>
      <c r="F331" s="175"/>
      <c r="G331" s="175"/>
      <c r="H331" s="175"/>
      <c r="I331" s="176"/>
      <c r="J331" s="176"/>
      <c r="K331" s="176"/>
      <c r="L331" s="176"/>
      <c r="M331" s="176"/>
      <c r="N331" s="176"/>
      <c r="O331" s="176"/>
      <c r="P331" s="176"/>
      <c r="Q331" s="176"/>
      <c r="R331" s="176"/>
      <c r="S331" s="176"/>
      <c r="T331" s="176"/>
      <c r="U331" s="176"/>
      <c r="V331" s="176"/>
      <c r="W331" s="176"/>
    </row>
    <row r="332" spans="1:23">
      <c r="A332" s="175"/>
      <c r="B332" s="175"/>
      <c r="C332" s="175"/>
      <c r="D332" s="175"/>
      <c r="E332" s="175"/>
      <c r="F332" s="175"/>
      <c r="G332" s="175"/>
      <c r="H332" s="175"/>
      <c r="I332" s="176"/>
      <c r="J332" s="176"/>
      <c r="K332" s="176"/>
      <c r="L332" s="176"/>
      <c r="M332" s="176"/>
      <c r="N332" s="176"/>
      <c r="O332" s="176"/>
      <c r="P332" s="176"/>
      <c r="Q332" s="176"/>
      <c r="R332" s="176"/>
      <c r="S332" s="176"/>
      <c r="T332" s="176"/>
      <c r="U332" s="176"/>
      <c r="V332" s="176"/>
      <c r="W332" s="176"/>
    </row>
    <row r="333" spans="1:23">
      <c r="A333" s="175"/>
      <c r="B333" s="175"/>
      <c r="C333" s="175"/>
      <c r="D333" s="175"/>
      <c r="E333" s="175"/>
      <c r="F333" s="175"/>
      <c r="G333" s="175"/>
      <c r="H333" s="175"/>
      <c r="I333" s="176"/>
      <c r="J333" s="176"/>
      <c r="K333" s="176"/>
      <c r="L333" s="176"/>
      <c r="M333" s="176"/>
      <c r="N333" s="176"/>
      <c r="O333" s="176"/>
      <c r="P333" s="176"/>
      <c r="Q333" s="176"/>
      <c r="R333" s="176"/>
      <c r="S333" s="176"/>
      <c r="T333" s="176"/>
      <c r="U333" s="176"/>
      <c r="V333" s="176"/>
      <c r="W333" s="176"/>
    </row>
    <row r="334" spans="1:23">
      <c r="A334" s="175"/>
      <c r="B334" s="175"/>
      <c r="C334" s="175"/>
      <c r="D334" s="175"/>
      <c r="E334" s="175"/>
      <c r="F334" s="175"/>
      <c r="G334" s="175"/>
      <c r="H334" s="175"/>
      <c r="I334" s="176"/>
      <c r="J334" s="176"/>
      <c r="K334" s="176"/>
      <c r="L334" s="176"/>
      <c r="M334" s="176"/>
      <c r="N334" s="176"/>
      <c r="O334" s="176"/>
      <c r="P334" s="176"/>
      <c r="Q334" s="176"/>
      <c r="R334" s="176"/>
      <c r="S334" s="176"/>
      <c r="T334" s="176"/>
      <c r="U334" s="176"/>
      <c r="V334" s="176"/>
      <c r="W334" s="176"/>
    </row>
    <row r="335" spans="1:23">
      <c r="A335" s="175"/>
      <c r="B335" s="175"/>
      <c r="C335" s="175"/>
      <c r="D335" s="175"/>
      <c r="E335" s="175"/>
      <c r="F335" s="175"/>
      <c r="G335" s="175"/>
      <c r="H335" s="175"/>
      <c r="I335" s="176"/>
      <c r="J335" s="176"/>
      <c r="K335" s="176"/>
      <c r="L335" s="176"/>
      <c r="M335" s="176"/>
      <c r="N335" s="176"/>
      <c r="O335" s="176"/>
      <c r="P335" s="176"/>
      <c r="Q335" s="176"/>
      <c r="R335" s="176"/>
      <c r="S335" s="176"/>
      <c r="T335" s="176"/>
      <c r="U335" s="176"/>
      <c r="V335" s="176"/>
      <c r="W335" s="176"/>
    </row>
    <row r="336" spans="1:23">
      <c r="A336" s="175"/>
      <c r="B336" s="175"/>
      <c r="C336" s="175"/>
      <c r="D336" s="175"/>
      <c r="E336" s="175"/>
      <c r="F336" s="175"/>
      <c r="G336" s="175"/>
      <c r="H336" s="175"/>
      <c r="I336" s="176"/>
      <c r="J336" s="176"/>
      <c r="K336" s="176"/>
      <c r="L336" s="176"/>
      <c r="M336" s="176"/>
      <c r="N336" s="176"/>
      <c r="O336" s="176"/>
      <c r="P336" s="176"/>
      <c r="Q336" s="176"/>
      <c r="R336" s="176"/>
      <c r="S336" s="176"/>
      <c r="T336" s="176"/>
      <c r="U336" s="176"/>
      <c r="V336" s="176"/>
      <c r="W336" s="176"/>
    </row>
    <row r="337" spans="1:23">
      <c r="A337" s="175"/>
      <c r="B337" s="175"/>
      <c r="C337" s="175"/>
      <c r="D337" s="175"/>
      <c r="E337" s="175"/>
      <c r="F337" s="175"/>
      <c r="G337" s="175"/>
      <c r="H337" s="175"/>
      <c r="I337" s="176"/>
      <c r="J337" s="176"/>
      <c r="K337" s="176"/>
      <c r="L337" s="176"/>
      <c r="M337" s="176"/>
      <c r="N337" s="176"/>
      <c r="O337" s="176"/>
      <c r="P337" s="176"/>
      <c r="Q337" s="176"/>
      <c r="R337" s="176"/>
      <c r="S337" s="176"/>
      <c r="T337" s="176"/>
      <c r="U337" s="176"/>
      <c r="V337" s="176"/>
      <c r="W337" s="176"/>
    </row>
    <row r="338" spans="1:23">
      <c r="A338" s="175"/>
      <c r="B338" s="175"/>
      <c r="C338" s="175"/>
      <c r="D338" s="175"/>
      <c r="E338" s="175"/>
      <c r="F338" s="175"/>
      <c r="G338" s="175"/>
      <c r="H338" s="175"/>
      <c r="I338" s="176"/>
      <c r="J338" s="176"/>
      <c r="K338" s="176"/>
      <c r="L338" s="176"/>
      <c r="M338" s="176"/>
      <c r="N338" s="176"/>
      <c r="O338" s="176"/>
      <c r="P338" s="176"/>
      <c r="Q338" s="176"/>
      <c r="R338" s="176"/>
      <c r="S338" s="176"/>
      <c r="T338" s="176"/>
      <c r="U338" s="176"/>
      <c r="V338" s="176"/>
      <c r="W338" s="176"/>
    </row>
    <row r="339" spans="1:23">
      <c r="A339" s="175"/>
      <c r="B339" s="175"/>
      <c r="C339" s="175"/>
      <c r="D339" s="175"/>
      <c r="E339" s="175"/>
      <c r="F339" s="175"/>
      <c r="G339" s="175"/>
      <c r="H339" s="175"/>
      <c r="I339" s="176"/>
      <c r="J339" s="176"/>
      <c r="K339" s="176"/>
      <c r="L339" s="176"/>
      <c r="M339" s="176"/>
      <c r="N339" s="176"/>
      <c r="O339" s="176"/>
      <c r="P339" s="176"/>
      <c r="Q339" s="176"/>
      <c r="R339" s="176"/>
      <c r="S339" s="176"/>
      <c r="T339" s="176"/>
      <c r="U339" s="176"/>
      <c r="V339" s="176"/>
      <c r="W339" s="176"/>
    </row>
    <row r="340" spans="1:23">
      <c r="A340" s="175"/>
      <c r="B340" s="175"/>
      <c r="C340" s="175"/>
      <c r="D340" s="175"/>
      <c r="E340" s="175"/>
      <c r="F340" s="175"/>
      <c r="G340" s="175"/>
      <c r="H340" s="175"/>
      <c r="I340" s="176"/>
      <c r="J340" s="176"/>
      <c r="K340" s="176"/>
      <c r="L340" s="176"/>
      <c r="M340" s="176"/>
      <c r="N340" s="176"/>
      <c r="O340" s="176"/>
      <c r="P340" s="176"/>
      <c r="Q340" s="176"/>
      <c r="R340" s="176"/>
      <c r="S340" s="176"/>
      <c r="T340" s="176"/>
      <c r="U340" s="176"/>
      <c r="V340" s="176"/>
      <c r="W340" s="176"/>
    </row>
    <row r="341" spans="1:23">
      <c r="A341" s="175"/>
      <c r="B341" s="175"/>
      <c r="C341" s="175"/>
      <c r="D341" s="175"/>
      <c r="E341" s="175"/>
      <c r="F341" s="175"/>
      <c r="G341" s="175"/>
      <c r="H341" s="175"/>
      <c r="I341" s="176"/>
      <c r="J341" s="176"/>
      <c r="K341" s="176"/>
      <c r="L341" s="176"/>
      <c r="M341" s="176"/>
      <c r="N341" s="176"/>
      <c r="O341" s="176"/>
      <c r="P341" s="176"/>
      <c r="Q341" s="176"/>
      <c r="R341" s="176"/>
      <c r="S341" s="176"/>
      <c r="T341" s="176"/>
      <c r="U341" s="176"/>
      <c r="V341" s="176"/>
      <c r="W341" s="176"/>
    </row>
    <row r="342" spans="1:23">
      <c r="A342" s="175"/>
      <c r="B342" s="175"/>
      <c r="C342" s="175"/>
      <c r="D342" s="175"/>
      <c r="E342" s="175"/>
      <c r="F342" s="175"/>
      <c r="G342" s="175"/>
      <c r="H342" s="175"/>
      <c r="I342" s="176"/>
      <c r="J342" s="176"/>
      <c r="K342" s="176"/>
      <c r="L342" s="176"/>
      <c r="M342" s="176"/>
      <c r="N342" s="176"/>
      <c r="O342" s="176"/>
      <c r="P342" s="176"/>
      <c r="Q342" s="176"/>
      <c r="R342" s="176"/>
      <c r="S342" s="176"/>
      <c r="T342" s="176"/>
      <c r="U342" s="176"/>
      <c r="V342" s="176"/>
      <c r="W342" s="176"/>
    </row>
    <row r="343" spans="1:23">
      <c r="A343" s="175"/>
      <c r="B343" s="175"/>
      <c r="C343" s="175"/>
      <c r="D343" s="175"/>
      <c r="E343" s="175"/>
      <c r="F343" s="175"/>
      <c r="G343" s="175"/>
      <c r="H343" s="175"/>
      <c r="I343" s="176"/>
      <c r="J343" s="176"/>
      <c r="K343" s="176"/>
      <c r="L343" s="176"/>
      <c r="M343" s="176"/>
      <c r="N343" s="176"/>
      <c r="O343" s="176"/>
      <c r="P343" s="176"/>
      <c r="Q343" s="176"/>
      <c r="R343" s="176"/>
      <c r="S343" s="176"/>
      <c r="T343" s="176"/>
      <c r="U343" s="176"/>
      <c r="V343" s="176"/>
      <c r="W343" s="176"/>
    </row>
    <row r="344" spans="1:23">
      <c r="A344" s="175"/>
      <c r="B344" s="175"/>
      <c r="C344" s="175"/>
      <c r="D344" s="175"/>
      <c r="E344" s="175"/>
      <c r="F344" s="175"/>
      <c r="G344" s="175"/>
      <c r="H344" s="175"/>
      <c r="I344" s="176"/>
      <c r="J344" s="176"/>
      <c r="K344" s="176"/>
      <c r="L344" s="176"/>
      <c r="M344" s="176"/>
      <c r="N344" s="176"/>
      <c r="O344" s="176"/>
      <c r="P344" s="176"/>
      <c r="Q344" s="176"/>
      <c r="R344" s="176"/>
      <c r="S344" s="176"/>
      <c r="T344" s="176"/>
      <c r="U344" s="176"/>
      <c r="V344" s="176"/>
      <c r="W344" s="176"/>
    </row>
    <row r="345" spans="1:23">
      <c r="A345" s="175"/>
      <c r="B345" s="175"/>
      <c r="C345" s="175"/>
      <c r="D345" s="175"/>
      <c r="E345" s="175"/>
      <c r="F345" s="175"/>
      <c r="G345" s="175"/>
      <c r="H345" s="175"/>
      <c r="I345" s="176"/>
      <c r="J345" s="176"/>
      <c r="K345" s="176"/>
      <c r="L345" s="176"/>
      <c r="M345" s="176"/>
      <c r="N345" s="176"/>
      <c r="O345" s="176"/>
      <c r="P345" s="176"/>
      <c r="Q345" s="176"/>
      <c r="R345" s="176"/>
      <c r="S345" s="176"/>
      <c r="T345" s="176"/>
      <c r="U345" s="176"/>
      <c r="V345" s="176"/>
      <c r="W345" s="176"/>
    </row>
    <row r="346" spans="1:23">
      <c r="A346" s="175"/>
      <c r="B346" s="175"/>
      <c r="C346" s="175"/>
      <c r="D346" s="175"/>
      <c r="E346" s="175"/>
      <c r="F346" s="175"/>
      <c r="G346" s="175"/>
      <c r="H346" s="175"/>
      <c r="I346" s="176"/>
      <c r="J346" s="176"/>
      <c r="K346" s="176"/>
      <c r="L346" s="176"/>
      <c r="M346" s="176"/>
      <c r="N346" s="176"/>
      <c r="O346" s="176"/>
      <c r="P346" s="176"/>
      <c r="Q346" s="176"/>
      <c r="R346" s="176"/>
      <c r="S346" s="176"/>
      <c r="T346" s="176"/>
      <c r="U346" s="176"/>
      <c r="V346" s="176"/>
      <c r="W346" s="176"/>
    </row>
    <row r="347" spans="1:23">
      <c r="A347" s="175"/>
      <c r="B347" s="175"/>
      <c r="C347" s="175"/>
      <c r="D347" s="175"/>
      <c r="E347" s="175"/>
      <c r="F347" s="175"/>
      <c r="G347" s="175"/>
      <c r="H347" s="175"/>
      <c r="I347" s="176"/>
      <c r="J347" s="176"/>
      <c r="K347" s="176"/>
      <c r="L347" s="176"/>
      <c r="M347" s="176"/>
      <c r="N347" s="176"/>
      <c r="O347" s="176"/>
      <c r="P347" s="176"/>
      <c r="Q347" s="176"/>
      <c r="R347" s="176"/>
      <c r="S347" s="176"/>
      <c r="T347" s="176"/>
      <c r="U347" s="176"/>
      <c r="V347" s="176"/>
      <c r="W347" s="176"/>
    </row>
    <row r="348" spans="1:23">
      <c r="A348" s="175"/>
      <c r="B348" s="175"/>
      <c r="C348" s="175"/>
      <c r="D348" s="175"/>
      <c r="E348" s="175"/>
      <c r="F348" s="175"/>
      <c r="G348" s="175"/>
      <c r="H348" s="175"/>
      <c r="I348" s="176"/>
      <c r="J348" s="176"/>
      <c r="K348" s="176"/>
      <c r="L348" s="176"/>
      <c r="M348" s="176"/>
      <c r="N348" s="176"/>
      <c r="O348" s="176"/>
      <c r="P348" s="176"/>
      <c r="Q348" s="176"/>
      <c r="R348" s="176"/>
      <c r="S348" s="176"/>
      <c r="T348" s="176"/>
      <c r="U348" s="176"/>
      <c r="V348" s="176"/>
      <c r="W348" s="176"/>
    </row>
    <row r="349" spans="1:23">
      <c r="A349" s="175"/>
      <c r="B349" s="175"/>
      <c r="C349" s="175"/>
      <c r="D349" s="175"/>
      <c r="E349" s="175"/>
      <c r="F349" s="175"/>
      <c r="G349" s="175"/>
      <c r="H349" s="175"/>
      <c r="I349" s="176"/>
      <c r="J349" s="176"/>
      <c r="K349" s="176"/>
      <c r="L349" s="176"/>
      <c r="M349" s="176"/>
      <c r="N349" s="176"/>
      <c r="O349" s="176"/>
      <c r="P349" s="176"/>
      <c r="Q349" s="176"/>
      <c r="R349" s="176"/>
      <c r="S349" s="176"/>
      <c r="T349" s="176"/>
      <c r="U349" s="176"/>
      <c r="V349" s="176"/>
      <c r="W349" s="176"/>
    </row>
    <row r="350" spans="1:23">
      <c r="A350" s="175"/>
      <c r="B350" s="175"/>
      <c r="C350" s="175"/>
      <c r="D350" s="175"/>
      <c r="E350" s="175"/>
      <c r="F350" s="175"/>
      <c r="G350" s="175"/>
      <c r="H350" s="175"/>
      <c r="I350" s="176"/>
      <c r="J350" s="176"/>
      <c r="K350" s="176"/>
      <c r="L350" s="176"/>
      <c r="M350" s="176"/>
      <c r="N350" s="176"/>
      <c r="O350" s="176"/>
      <c r="P350" s="176"/>
      <c r="Q350" s="176"/>
      <c r="R350" s="176"/>
      <c r="S350" s="176"/>
      <c r="T350" s="176"/>
      <c r="U350" s="176"/>
      <c r="V350" s="176"/>
      <c r="W350" s="176"/>
    </row>
    <row r="351" spans="1:23">
      <c r="A351" s="175"/>
      <c r="B351" s="175"/>
      <c r="C351" s="175"/>
      <c r="D351" s="175"/>
      <c r="E351" s="175"/>
      <c r="F351" s="175"/>
      <c r="G351" s="175"/>
      <c r="H351" s="175"/>
      <c r="I351" s="176"/>
      <c r="J351" s="176"/>
      <c r="K351" s="176"/>
      <c r="L351" s="176"/>
      <c r="M351" s="176"/>
      <c r="N351" s="176"/>
      <c r="O351" s="176"/>
      <c r="P351" s="176"/>
      <c r="Q351" s="176"/>
      <c r="R351" s="176"/>
      <c r="S351" s="176"/>
      <c r="T351" s="176"/>
      <c r="U351" s="176"/>
      <c r="V351" s="176"/>
      <c r="W351" s="176"/>
    </row>
    <row r="352" spans="1:23">
      <c r="A352" s="175"/>
      <c r="B352" s="175"/>
      <c r="C352" s="175"/>
      <c r="D352" s="175"/>
      <c r="E352" s="175"/>
      <c r="F352" s="175"/>
      <c r="G352" s="175"/>
      <c r="H352" s="175"/>
      <c r="I352" s="176"/>
      <c r="J352" s="176"/>
      <c r="K352" s="176"/>
      <c r="L352" s="176"/>
      <c r="M352" s="176"/>
      <c r="N352" s="176"/>
      <c r="O352" s="176"/>
      <c r="P352" s="176"/>
      <c r="Q352" s="176"/>
      <c r="R352" s="176"/>
      <c r="S352" s="176"/>
      <c r="T352" s="176"/>
      <c r="U352" s="176"/>
      <c r="V352" s="176"/>
      <c r="W352" s="176"/>
    </row>
    <row r="353" spans="1:23">
      <c r="A353" s="175"/>
      <c r="B353" s="175"/>
      <c r="C353" s="175"/>
      <c r="D353" s="175"/>
      <c r="E353" s="175"/>
      <c r="F353" s="175"/>
      <c r="G353" s="175"/>
      <c r="H353" s="175"/>
      <c r="I353" s="176"/>
      <c r="J353" s="176"/>
      <c r="K353" s="176"/>
      <c r="L353" s="176"/>
      <c r="M353" s="176"/>
      <c r="N353" s="176"/>
      <c r="O353" s="176"/>
      <c r="P353" s="176"/>
      <c r="Q353" s="176"/>
      <c r="R353" s="176"/>
      <c r="S353" s="176"/>
      <c r="T353" s="176"/>
      <c r="U353" s="176"/>
      <c r="V353" s="176"/>
      <c r="W353" s="176"/>
    </row>
    <row r="354" spans="1:23">
      <c r="A354" s="175"/>
      <c r="B354" s="175"/>
      <c r="C354" s="175"/>
      <c r="D354" s="175"/>
      <c r="E354" s="175"/>
      <c r="F354" s="175"/>
      <c r="G354" s="175"/>
      <c r="H354" s="175"/>
      <c r="I354" s="176"/>
      <c r="J354" s="176"/>
      <c r="K354" s="176"/>
      <c r="L354" s="176"/>
      <c r="M354" s="176"/>
      <c r="N354" s="176"/>
      <c r="O354" s="176"/>
      <c r="P354" s="176"/>
      <c r="Q354" s="176"/>
      <c r="R354" s="176"/>
      <c r="S354" s="176"/>
      <c r="T354" s="176"/>
      <c r="U354" s="176"/>
      <c r="V354" s="176"/>
      <c r="W354" s="176"/>
    </row>
    <row r="355" spans="1:23">
      <c r="A355" s="175"/>
      <c r="B355" s="175"/>
      <c r="C355" s="175"/>
      <c r="D355" s="175"/>
      <c r="E355" s="175"/>
      <c r="F355" s="175"/>
      <c r="G355" s="175"/>
      <c r="H355" s="175"/>
      <c r="I355" s="176"/>
      <c r="J355" s="176"/>
      <c r="K355" s="176"/>
      <c r="L355" s="176"/>
      <c r="M355" s="176"/>
      <c r="N355" s="176"/>
      <c r="O355" s="176"/>
      <c r="P355" s="176"/>
      <c r="Q355" s="176"/>
      <c r="R355" s="176"/>
      <c r="S355" s="176"/>
      <c r="T355" s="176"/>
      <c r="U355" s="176"/>
      <c r="V355" s="176"/>
      <c r="W355" s="176"/>
    </row>
    <row r="356" spans="1:23">
      <c r="A356" s="175"/>
      <c r="B356" s="175"/>
      <c r="C356" s="175"/>
      <c r="D356" s="175"/>
      <c r="E356" s="175"/>
      <c r="F356" s="175"/>
      <c r="G356" s="175"/>
      <c r="H356" s="175"/>
      <c r="I356" s="176"/>
      <c r="J356" s="176"/>
      <c r="K356" s="176"/>
      <c r="L356" s="176"/>
      <c r="M356" s="176"/>
      <c r="N356" s="176"/>
      <c r="O356" s="176"/>
      <c r="P356" s="176"/>
      <c r="Q356" s="176"/>
      <c r="R356" s="176"/>
      <c r="S356" s="176"/>
      <c r="T356" s="176"/>
      <c r="U356" s="176"/>
      <c r="V356" s="176"/>
      <c r="W356" s="176"/>
    </row>
    <row r="357" spans="1:23">
      <c r="A357" s="175"/>
      <c r="B357" s="175"/>
      <c r="C357" s="175"/>
      <c r="D357" s="175"/>
      <c r="E357" s="175"/>
      <c r="F357" s="175"/>
      <c r="G357" s="175"/>
      <c r="H357" s="175"/>
      <c r="I357" s="176"/>
      <c r="J357" s="176"/>
      <c r="K357" s="176"/>
      <c r="L357" s="176"/>
      <c r="M357" s="176"/>
      <c r="N357" s="176"/>
      <c r="O357" s="176"/>
      <c r="P357" s="176"/>
      <c r="Q357" s="176"/>
      <c r="R357" s="176"/>
      <c r="S357" s="176"/>
      <c r="T357" s="176"/>
      <c r="U357" s="176"/>
      <c r="V357" s="176"/>
      <c r="W357" s="176"/>
    </row>
    <row r="358" spans="1:23">
      <c r="A358" s="175"/>
      <c r="B358" s="175"/>
      <c r="C358" s="175"/>
      <c r="D358" s="175"/>
      <c r="E358" s="175"/>
      <c r="F358" s="175"/>
      <c r="G358" s="175"/>
      <c r="H358" s="175"/>
      <c r="I358" s="176"/>
      <c r="J358" s="176"/>
      <c r="K358" s="176"/>
      <c r="L358" s="176"/>
      <c r="M358" s="176"/>
      <c r="N358" s="176"/>
      <c r="O358" s="176"/>
      <c r="P358" s="176"/>
      <c r="Q358" s="176"/>
      <c r="R358" s="176"/>
      <c r="S358" s="176"/>
      <c r="T358" s="176"/>
      <c r="U358" s="176"/>
      <c r="V358" s="176"/>
      <c r="W358" s="176"/>
    </row>
    <row r="359" spans="1:23">
      <c r="A359" s="175"/>
      <c r="B359" s="175"/>
      <c r="C359" s="175"/>
      <c r="D359" s="175"/>
      <c r="E359" s="175"/>
      <c r="F359" s="175"/>
      <c r="G359" s="175"/>
      <c r="H359" s="175"/>
      <c r="I359" s="176"/>
      <c r="J359" s="176"/>
      <c r="K359" s="176"/>
      <c r="L359" s="176"/>
      <c r="M359" s="176"/>
      <c r="N359" s="176"/>
      <c r="O359" s="176"/>
      <c r="P359" s="176"/>
      <c r="Q359" s="176"/>
      <c r="R359" s="176"/>
      <c r="S359" s="176"/>
      <c r="T359" s="176"/>
      <c r="U359" s="176"/>
      <c r="V359" s="176"/>
      <c r="W359" s="176"/>
    </row>
    <row r="360" spans="1:23">
      <c r="A360" s="175"/>
      <c r="B360" s="175"/>
      <c r="C360" s="175"/>
      <c r="D360" s="175"/>
      <c r="E360" s="175"/>
      <c r="F360" s="175"/>
      <c r="G360" s="175"/>
      <c r="H360" s="175"/>
      <c r="I360" s="176"/>
      <c r="J360" s="176"/>
      <c r="K360" s="176"/>
      <c r="L360" s="176"/>
      <c r="M360" s="176"/>
      <c r="N360" s="176"/>
      <c r="O360" s="176"/>
      <c r="P360" s="176"/>
      <c r="Q360" s="176"/>
      <c r="R360" s="176"/>
      <c r="S360" s="176"/>
      <c r="T360" s="176"/>
      <c r="U360" s="176"/>
      <c r="V360" s="176"/>
      <c r="W360" s="176"/>
    </row>
    <row r="361" spans="1:23">
      <c r="A361" s="175"/>
      <c r="B361" s="175"/>
      <c r="C361" s="175"/>
      <c r="D361" s="175"/>
      <c r="E361" s="175"/>
      <c r="F361" s="175"/>
      <c r="G361" s="175"/>
      <c r="H361" s="175"/>
      <c r="I361" s="176"/>
      <c r="J361" s="176"/>
      <c r="K361" s="176"/>
      <c r="L361" s="176"/>
      <c r="M361" s="176"/>
      <c r="N361" s="176"/>
      <c r="O361" s="176"/>
      <c r="P361" s="176"/>
      <c r="Q361" s="176"/>
      <c r="R361" s="176"/>
      <c r="S361" s="176"/>
      <c r="T361" s="176"/>
      <c r="U361" s="176"/>
      <c r="V361" s="176"/>
      <c r="W361" s="176"/>
    </row>
    <row r="362" spans="1:23">
      <c r="A362" s="175"/>
      <c r="B362" s="175"/>
      <c r="C362" s="175"/>
      <c r="D362" s="175"/>
      <c r="E362" s="175"/>
      <c r="F362" s="175"/>
      <c r="G362" s="175"/>
      <c r="H362" s="175"/>
      <c r="I362" s="176"/>
      <c r="J362" s="176"/>
      <c r="K362" s="176"/>
      <c r="L362" s="176"/>
      <c r="M362" s="176"/>
      <c r="N362" s="176"/>
      <c r="O362" s="176"/>
      <c r="P362" s="176"/>
      <c r="Q362" s="176"/>
      <c r="R362" s="176"/>
      <c r="S362" s="176"/>
      <c r="T362" s="176"/>
      <c r="U362" s="176"/>
      <c r="V362" s="176"/>
      <c r="W362" s="176"/>
    </row>
    <row r="363" spans="1:23">
      <c r="A363" s="175"/>
      <c r="B363" s="175"/>
      <c r="C363" s="175"/>
      <c r="D363" s="175"/>
      <c r="E363" s="175"/>
      <c r="F363" s="175"/>
      <c r="G363" s="175"/>
      <c r="H363" s="175"/>
      <c r="I363" s="176"/>
      <c r="J363" s="176"/>
      <c r="K363" s="176"/>
      <c r="L363" s="176"/>
      <c r="M363" s="176"/>
      <c r="N363" s="176"/>
      <c r="O363" s="176"/>
      <c r="P363" s="176"/>
      <c r="Q363" s="176"/>
      <c r="R363" s="176"/>
      <c r="S363" s="176"/>
      <c r="T363" s="176"/>
      <c r="U363" s="176"/>
      <c r="V363" s="176"/>
      <c r="W363" s="176"/>
    </row>
    <row r="364" spans="1:23">
      <c r="A364" s="175"/>
      <c r="B364" s="175"/>
      <c r="C364" s="175"/>
      <c r="D364" s="175"/>
      <c r="E364" s="175"/>
      <c r="F364" s="175"/>
      <c r="G364" s="175"/>
      <c r="H364" s="175"/>
      <c r="I364" s="176"/>
      <c r="J364" s="176"/>
      <c r="K364" s="176"/>
      <c r="L364" s="176"/>
      <c r="M364" s="176"/>
      <c r="N364" s="176"/>
      <c r="O364" s="176"/>
      <c r="P364" s="176"/>
      <c r="Q364" s="176"/>
      <c r="R364" s="176"/>
      <c r="S364" s="176"/>
      <c r="T364" s="176"/>
      <c r="U364" s="176"/>
      <c r="V364" s="176"/>
      <c r="W364" s="176"/>
    </row>
    <row r="365" spans="1:23">
      <c r="A365" s="175"/>
      <c r="B365" s="175"/>
      <c r="C365" s="175"/>
      <c r="D365" s="175"/>
      <c r="E365" s="175"/>
      <c r="F365" s="175"/>
      <c r="G365" s="175"/>
      <c r="H365" s="175"/>
      <c r="I365" s="176"/>
      <c r="J365" s="176"/>
      <c r="K365" s="176"/>
      <c r="L365" s="176"/>
      <c r="M365" s="176"/>
      <c r="N365" s="176"/>
      <c r="O365" s="176"/>
      <c r="P365" s="176"/>
      <c r="Q365" s="176"/>
      <c r="R365" s="176"/>
      <c r="S365" s="176"/>
      <c r="T365" s="176"/>
      <c r="U365" s="176"/>
      <c r="V365" s="176"/>
      <c r="W365" s="176"/>
    </row>
    <row r="366" spans="1:23">
      <c r="A366" s="175"/>
      <c r="B366" s="175"/>
      <c r="C366" s="175"/>
      <c r="D366" s="175"/>
      <c r="E366" s="175"/>
      <c r="F366" s="175"/>
      <c r="G366" s="175"/>
      <c r="H366" s="175"/>
      <c r="I366" s="176"/>
      <c r="J366" s="176"/>
      <c r="K366" s="176"/>
      <c r="L366" s="176"/>
      <c r="M366" s="176"/>
      <c r="N366" s="176"/>
      <c r="O366" s="176"/>
      <c r="P366" s="176"/>
      <c r="Q366" s="176"/>
      <c r="R366" s="176"/>
      <c r="S366" s="176"/>
      <c r="T366" s="176"/>
      <c r="U366" s="176"/>
      <c r="V366" s="176"/>
      <c r="W366" s="176"/>
    </row>
    <row r="367" spans="1:23">
      <c r="A367" s="175"/>
      <c r="B367" s="175"/>
      <c r="C367" s="175"/>
      <c r="D367" s="175"/>
      <c r="E367" s="175"/>
      <c r="F367" s="175"/>
      <c r="G367" s="175"/>
      <c r="H367" s="175"/>
      <c r="I367" s="176"/>
      <c r="J367" s="176"/>
      <c r="K367" s="176"/>
      <c r="L367" s="176"/>
      <c r="M367" s="176"/>
      <c r="N367" s="176"/>
      <c r="O367" s="176"/>
      <c r="P367" s="176"/>
      <c r="Q367" s="176"/>
      <c r="R367" s="176"/>
      <c r="S367" s="176"/>
      <c r="T367" s="176"/>
      <c r="U367" s="176"/>
      <c r="V367" s="176"/>
      <c r="W367" s="176"/>
    </row>
    <row r="368" spans="1:23">
      <c r="A368" s="175"/>
      <c r="B368" s="175"/>
      <c r="C368" s="175"/>
      <c r="D368" s="175"/>
      <c r="E368" s="175"/>
      <c r="F368" s="175"/>
      <c r="G368" s="175"/>
      <c r="H368" s="175"/>
      <c r="I368" s="176"/>
      <c r="J368" s="176"/>
      <c r="K368" s="176"/>
      <c r="L368" s="176"/>
      <c r="M368" s="176"/>
      <c r="N368" s="176"/>
      <c r="O368" s="176"/>
      <c r="P368" s="176"/>
      <c r="Q368" s="176"/>
      <c r="R368" s="176"/>
      <c r="S368" s="176"/>
      <c r="T368" s="176"/>
      <c r="U368" s="176"/>
      <c r="V368" s="176"/>
      <c r="W368" s="176"/>
    </row>
    <row r="369" spans="1:23">
      <c r="A369" s="175"/>
      <c r="B369" s="175"/>
      <c r="C369" s="175"/>
      <c r="D369" s="175"/>
      <c r="E369" s="175"/>
      <c r="F369" s="175"/>
      <c r="G369" s="175"/>
      <c r="H369" s="175"/>
      <c r="I369" s="176"/>
      <c r="J369" s="176"/>
      <c r="K369" s="176"/>
      <c r="L369" s="176"/>
      <c r="M369" s="176"/>
      <c r="N369" s="176"/>
      <c r="O369" s="176"/>
      <c r="P369" s="176"/>
      <c r="Q369" s="176"/>
      <c r="R369" s="176"/>
      <c r="S369" s="176"/>
      <c r="T369" s="176"/>
      <c r="U369" s="176"/>
      <c r="V369" s="176"/>
      <c r="W369" s="176"/>
    </row>
    <row r="370" spans="1:23">
      <c r="A370" s="175"/>
      <c r="B370" s="175"/>
      <c r="C370" s="175"/>
      <c r="D370" s="175"/>
      <c r="E370" s="175"/>
      <c r="F370" s="175"/>
      <c r="G370" s="175"/>
      <c r="H370" s="175"/>
      <c r="I370" s="176"/>
      <c r="J370" s="176"/>
      <c r="K370" s="176"/>
      <c r="L370" s="176"/>
      <c r="M370" s="176"/>
      <c r="N370" s="176"/>
      <c r="O370" s="176"/>
      <c r="P370" s="176"/>
      <c r="Q370" s="176"/>
      <c r="R370" s="176"/>
      <c r="S370" s="176"/>
      <c r="T370" s="176"/>
      <c r="U370" s="176"/>
      <c r="V370" s="176"/>
      <c r="W370" s="176"/>
    </row>
    <row r="371" spans="1:23">
      <c r="A371" s="175"/>
      <c r="B371" s="175"/>
      <c r="C371" s="175"/>
      <c r="D371" s="175"/>
      <c r="E371" s="175"/>
      <c r="F371" s="175"/>
      <c r="G371" s="175"/>
      <c r="H371" s="175"/>
      <c r="I371" s="176"/>
      <c r="J371" s="176"/>
      <c r="K371" s="176"/>
      <c r="L371" s="176"/>
      <c r="M371" s="176"/>
      <c r="N371" s="176"/>
      <c r="O371" s="176"/>
      <c r="P371" s="176"/>
      <c r="Q371" s="176"/>
      <c r="R371" s="176"/>
      <c r="S371" s="176"/>
      <c r="T371" s="176"/>
      <c r="U371" s="176"/>
      <c r="V371" s="176"/>
      <c r="W371" s="176"/>
    </row>
    <row r="372" spans="1:23">
      <c r="A372" s="175"/>
      <c r="B372" s="175"/>
      <c r="C372" s="175"/>
      <c r="D372" s="175"/>
      <c r="E372" s="175"/>
      <c r="F372" s="175"/>
      <c r="G372" s="175"/>
      <c r="H372" s="175"/>
      <c r="I372" s="176"/>
      <c r="J372" s="176"/>
      <c r="K372" s="176"/>
      <c r="L372" s="176"/>
      <c r="M372" s="176"/>
      <c r="N372" s="176"/>
      <c r="O372" s="176"/>
      <c r="P372" s="176"/>
      <c r="Q372" s="176"/>
      <c r="R372" s="176"/>
      <c r="S372" s="176"/>
      <c r="T372" s="176"/>
      <c r="U372" s="176"/>
      <c r="V372" s="176"/>
      <c r="W372" s="176"/>
    </row>
    <row r="373" spans="1:23">
      <c r="A373" s="175"/>
      <c r="B373" s="175"/>
      <c r="C373" s="175"/>
      <c r="D373" s="175"/>
      <c r="E373" s="175"/>
      <c r="F373" s="175"/>
      <c r="G373" s="175"/>
      <c r="H373" s="175"/>
      <c r="I373" s="176"/>
      <c r="J373" s="176"/>
      <c r="K373" s="176"/>
      <c r="L373" s="176"/>
      <c r="M373" s="176"/>
      <c r="N373" s="176"/>
      <c r="O373" s="176"/>
      <c r="P373" s="176"/>
      <c r="Q373" s="176"/>
      <c r="R373" s="176"/>
      <c r="S373" s="176"/>
      <c r="T373" s="176"/>
      <c r="U373" s="176"/>
      <c r="V373" s="176"/>
      <c r="W373" s="176"/>
    </row>
    <row r="374" spans="1:23">
      <c r="A374" s="175"/>
      <c r="B374" s="175"/>
      <c r="C374" s="175"/>
      <c r="D374" s="175"/>
      <c r="E374" s="175"/>
      <c r="F374" s="175"/>
      <c r="G374" s="175"/>
      <c r="H374" s="175"/>
      <c r="I374" s="176"/>
      <c r="J374" s="176"/>
      <c r="K374" s="176"/>
      <c r="L374" s="176"/>
      <c r="M374" s="176"/>
      <c r="N374" s="176"/>
      <c r="O374" s="176"/>
      <c r="P374" s="176"/>
      <c r="Q374" s="176"/>
      <c r="R374" s="176"/>
      <c r="S374" s="176"/>
      <c r="T374" s="176"/>
      <c r="U374" s="176"/>
      <c r="V374" s="176"/>
      <c r="W374" s="176"/>
    </row>
    <row r="375" spans="1:23">
      <c r="A375" s="175"/>
      <c r="B375" s="175"/>
      <c r="C375" s="175"/>
      <c r="D375" s="175"/>
      <c r="E375" s="175"/>
      <c r="F375" s="175"/>
      <c r="G375" s="175"/>
      <c r="H375" s="175"/>
      <c r="I375" s="176"/>
      <c r="J375" s="176"/>
      <c r="K375" s="176"/>
      <c r="L375" s="176"/>
      <c r="M375" s="176"/>
      <c r="N375" s="176"/>
      <c r="O375" s="176"/>
      <c r="P375" s="176"/>
      <c r="Q375" s="176"/>
      <c r="R375" s="176"/>
      <c r="S375" s="176"/>
      <c r="T375" s="176"/>
      <c r="U375" s="176"/>
      <c r="V375" s="176"/>
      <c r="W375" s="176"/>
    </row>
    <row r="376" spans="1:23">
      <c r="A376" s="175"/>
      <c r="B376" s="175"/>
      <c r="C376" s="175"/>
      <c r="D376" s="175"/>
      <c r="E376" s="175"/>
      <c r="F376" s="175"/>
      <c r="G376" s="175"/>
      <c r="H376" s="175"/>
      <c r="I376" s="176"/>
      <c r="J376" s="176"/>
      <c r="K376" s="176"/>
      <c r="L376" s="176"/>
      <c r="M376" s="176"/>
      <c r="N376" s="176"/>
      <c r="O376" s="176"/>
      <c r="P376" s="176"/>
      <c r="Q376" s="176"/>
      <c r="R376" s="176"/>
      <c r="S376" s="176"/>
      <c r="T376" s="176"/>
      <c r="U376" s="176"/>
      <c r="V376" s="176"/>
      <c r="W376" s="176"/>
    </row>
    <row r="377" spans="1:23">
      <c r="A377" s="175"/>
      <c r="B377" s="175"/>
      <c r="C377" s="175"/>
      <c r="D377" s="175"/>
      <c r="E377" s="175"/>
      <c r="F377" s="175"/>
      <c r="G377" s="175"/>
      <c r="H377" s="175"/>
      <c r="I377" s="176"/>
      <c r="J377" s="176"/>
      <c r="K377" s="176"/>
      <c r="L377" s="176"/>
      <c r="M377" s="176"/>
      <c r="N377" s="176"/>
      <c r="O377" s="176"/>
      <c r="P377" s="176"/>
      <c r="Q377" s="176"/>
      <c r="R377" s="176"/>
      <c r="S377" s="176"/>
      <c r="T377" s="176"/>
      <c r="U377" s="176"/>
      <c r="V377" s="176"/>
      <c r="W377" s="176"/>
    </row>
    <row r="378" spans="1:23">
      <c r="A378" s="175"/>
      <c r="B378" s="175"/>
      <c r="C378" s="175"/>
      <c r="D378" s="175"/>
      <c r="E378" s="175"/>
      <c r="F378" s="175"/>
      <c r="G378" s="175"/>
      <c r="H378" s="175"/>
      <c r="I378" s="176"/>
      <c r="J378" s="176"/>
      <c r="K378" s="176"/>
      <c r="L378" s="176"/>
      <c r="M378" s="176"/>
      <c r="N378" s="176"/>
      <c r="O378" s="176"/>
      <c r="P378" s="176"/>
      <c r="Q378" s="176"/>
      <c r="R378" s="176"/>
      <c r="S378" s="176"/>
      <c r="T378" s="176"/>
      <c r="U378" s="176"/>
      <c r="V378" s="176"/>
      <c r="W378" s="176"/>
    </row>
    <row r="379" spans="1:23">
      <c r="A379" s="175"/>
      <c r="B379" s="175"/>
      <c r="C379" s="175"/>
      <c r="D379" s="175"/>
      <c r="E379" s="175"/>
      <c r="F379" s="175"/>
      <c r="G379" s="175"/>
      <c r="H379" s="175"/>
      <c r="I379" s="176"/>
      <c r="J379" s="176"/>
      <c r="K379" s="176"/>
      <c r="L379" s="176"/>
      <c r="M379" s="176"/>
      <c r="N379" s="176"/>
      <c r="O379" s="176"/>
      <c r="P379" s="176"/>
      <c r="Q379" s="176"/>
      <c r="R379" s="176"/>
      <c r="S379" s="176"/>
      <c r="T379" s="176"/>
      <c r="U379" s="176"/>
      <c r="V379" s="176"/>
      <c r="W379" s="176"/>
    </row>
    <row r="380" spans="1:23">
      <c r="A380" s="175"/>
      <c r="B380" s="175"/>
      <c r="C380" s="175"/>
      <c r="D380" s="175"/>
      <c r="E380" s="175"/>
      <c r="F380" s="175"/>
      <c r="G380" s="175"/>
      <c r="H380" s="175"/>
      <c r="I380" s="176"/>
      <c r="J380" s="176"/>
      <c r="K380" s="176"/>
      <c r="L380" s="176"/>
      <c r="M380" s="176"/>
      <c r="N380" s="176"/>
      <c r="O380" s="176"/>
      <c r="P380" s="176"/>
      <c r="Q380" s="176"/>
      <c r="R380" s="176"/>
      <c r="S380" s="176"/>
      <c r="T380" s="176"/>
      <c r="U380" s="176"/>
      <c r="V380" s="176"/>
      <c r="W380" s="176"/>
    </row>
    <row r="381" spans="1:23">
      <c r="A381" s="175"/>
      <c r="B381" s="175"/>
      <c r="C381" s="175"/>
      <c r="D381" s="175"/>
      <c r="E381" s="175"/>
      <c r="F381" s="175"/>
      <c r="G381" s="175"/>
      <c r="H381" s="175"/>
      <c r="I381" s="176"/>
      <c r="J381" s="176"/>
      <c r="K381" s="176"/>
      <c r="L381" s="176"/>
      <c r="M381" s="176"/>
      <c r="N381" s="176"/>
      <c r="O381" s="176"/>
      <c r="P381" s="176"/>
      <c r="Q381" s="176"/>
      <c r="R381" s="176"/>
      <c r="S381" s="176"/>
      <c r="T381" s="176"/>
      <c r="U381" s="176"/>
      <c r="V381" s="176"/>
      <c r="W381" s="176"/>
    </row>
    <row r="382" spans="1:23">
      <c r="A382" s="175"/>
      <c r="B382" s="175"/>
      <c r="C382" s="175"/>
      <c r="D382" s="175"/>
      <c r="E382" s="175"/>
      <c r="F382" s="175"/>
      <c r="G382" s="175"/>
      <c r="H382" s="175"/>
      <c r="I382" s="176"/>
      <c r="J382" s="176"/>
      <c r="K382" s="176"/>
      <c r="L382" s="176"/>
      <c r="M382" s="176"/>
      <c r="N382" s="176"/>
      <c r="O382" s="176"/>
      <c r="P382" s="176"/>
      <c r="Q382" s="176"/>
      <c r="R382" s="176"/>
      <c r="S382" s="176"/>
      <c r="T382" s="176"/>
      <c r="U382" s="176"/>
      <c r="V382" s="176"/>
      <c r="W382" s="176"/>
    </row>
    <row r="383" spans="1:23">
      <c r="A383" s="175"/>
      <c r="B383" s="175"/>
      <c r="C383" s="175"/>
      <c r="D383" s="175"/>
      <c r="E383" s="175"/>
      <c r="F383" s="175"/>
      <c r="G383" s="175"/>
      <c r="H383" s="175"/>
      <c r="I383" s="176"/>
      <c r="J383" s="176"/>
      <c r="K383" s="176"/>
      <c r="L383" s="176"/>
      <c r="M383" s="176"/>
      <c r="N383" s="176"/>
      <c r="O383" s="176"/>
      <c r="P383" s="176"/>
      <c r="Q383" s="176"/>
      <c r="R383" s="176"/>
      <c r="S383" s="176"/>
      <c r="T383" s="176"/>
      <c r="U383" s="176"/>
      <c r="V383" s="176"/>
      <c r="W383" s="176"/>
    </row>
    <row r="384" spans="1:23">
      <c r="A384" s="175"/>
      <c r="B384" s="175"/>
      <c r="C384" s="175"/>
      <c r="D384" s="175"/>
      <c r="E384" s="175"/>
      <c r="F384" s="175"/>
      <c r="G384" s="175"/>
      <c r="H384" s="175"/>
      <c r="I384" s="176"/>
      <c r="J384" s="176"/>
      <c r="K384" s="176"/>
      <c r="L384" s="176"/>
      <c r="M384" s="176"/>
      <c r="N384" s="176"/>
      <c r="O384" s="176"/>
      <c r="P384" s="176"/>
      <c r="Q384" s="176"/>
      <c r="R384" s="176"/>
      <c r="S384" s="176"/>
      <c r="T384" s="176"/>
      <c r="U384" s="176"/>
      <c r="V384" s="176"/>
      <c r="W384" s="176"/>
    </row>
    <row r="385" spans="1:23">
      <c r="A385" s="175"/>
      <c r="B385" s="175"/>
      <c r="C385" s="175"/>
      <c r="D385" s="175"/>
      <c r="E385" s="175"/>
      <c r="F385" s="175"/>
      <c r="G385" s="175"/>
      <c r="H385" s="175"/>
      <c r="I385" s="176"/>
      <c r="J385" s="176"/>
      <c r="K385" s="176"/>
      <c r="L385" s="176"/>
      <c r="M385" s="176"/>
      <c r="N385" s="176"/>
      <c r="O385" s="176"/>
      <c r="P385" s="176"/>
      <c r="Q385" s="176"/>
      <c r="R385" s="176"/>
      <c r="S385" s="176"/>
      <c r="T385" s="176"/>
      <c r="U385" s="176"/>
      <c r="V385" s="176"/>
      <c r="W385" s="176"/>
    </row>
    <row r="386" spans="1:23">
      <c r="A386" s="175"/>
      <c r="B386" s="175"/>
      <c r="C386" s="175"/>
      <c r="D386" s="175"/>
      <c r="E386" s="175"/>
      <c r="F386" s="175"/>
      <c r="G386" s="175"/>
      <c r="H386" s="175"/>
      <c r="I386" s="176"/>
      <c r="J386" s="176"/>
      <c r="K386" s="176"/>
      <c r="L386" s="176"/>
      <c r="M386" s="176"/>
      <c r="N386" s="176"/>
      <c r="O386" s="176"/>
      <c r="P386" s="176"/>
      <c r="Q386" s="176"/>
      <c r="R386" s="176"/>
      <c r="S386" s="176"/>
      <c r="T386" s="176"/>
      <c r="U386" s="176"/>
      <c r="V386" s="176"/>
      <c r="W386" s="176"/>
    </row>
    <row r="387" spans="1:23">
      <c r="A387" s="175"/>
      <c r="B387" s="175"/>
      <c r="C387" s="175"/>
      <c r="D387" s="175"/>
      <c r="E387" s="175"/>
      <c r="F387" s="175"/>
      <c r="G387" s="175"/>
      <c r="H387" s="175"/>
      <c r="I387" s="176"/>
      <c r="J387" s="176"/>
      <c r="K387" s="176"/>
      <c r="L387" s="176"/>
      <c r="M387" s="176"/>
      <c r="N387" s="176"/>
      <c r="O387" s="176"/>
      <c r="P387" s="176"/>
      <c r="Q387" s="176"/>
      <c r="R387" s="176"/>
      <c r="S387" s="176"/>
      <c r="T387" s="176"/>
      <c r="U387" s="176"/>
      <c r="V387" s="176"/>
      <c r="W387" s="176"/>
    </row>
    <row r="388" spans="1:23">
      <c r="A388" s="175"/>
      <c r="B388" s="175"/>
      <c r="C388" s="175"/>
      <c r="D388" s="175"/>
      <c r="E388" s="175"/>
      <c r="F388" s="175"/>
      <c r="G388" s="175"/>
      <c r="H388" s="175"/>
      <c r="I388" s="176"/>
      <c r="J388" s="176"/>
      <c r="K388" s="176"/>
      <c r="L388" s="176"/>
      <c r="M388" s="176"/>
      <c r="N388" s="176"/>
      <c r="O388" s="176"/>
      <c r="P388" s="176"/>
      <c r="Q388" s="176"/>
      <c r="R388" s="176"/>
      <c r="S388" s="176"/>
      <c r="T388" s="176"/>
      <c r="U388" s="176"/>
      <c r="V388" s="176"/>
      <c r="W388" s="176"/>
    </row>
    <row r="389" spans="1:23">
      <c r="A389" s="175"/>
      <c r="B389" s="175"/>
      <c r="C389" s="175"/>
      <c r="D389" s="175"/>
      <c r="E389" s="175"/>
      <c r="F389" s="175"/>
      <c r="G389" s="175"/>
      <c r="H389" s="175"/>
      <c r="I389" s="176"/>
      <c r="J389" s="176"/>
      <c r="K389" s="176"/>
      <c r="L389" s="176"/>
      <c r="M389" s="176"/>
      <c r="N389" s="176"/>
      <c r="O389" s="176"/>
      <c r="P389" s="176"/>
      <c r="Q389" s="176"/>
      <c r="R389" s="176"/>
      <c r="S389" s="176"/>
      <c r="T389" s="176"/>
      <c r="U389" s="176"/>
      <c r="V389" s="176"/>
      <c r="W389" s="176"/>
    </row>
    <row r="390" spans="1:23">
      <c r="A390" s="175"/>
      <c r="B390" s="175"/>
      <c r="C390" s="175"/>
      <c r="D390" s="175"/>
      <c r="E390" s="175"/>
      <c r="F390" s="175"/>
      <c r="G390" s="175"/>
      <c r="H390" s="175"/>
      <c r="I390" s="176"/>
      <c r="J390" s="176"/>
      <c r="K390" s="176"/>
      <c r="L390" s="176"/>
      <c r="M390" s="176"/>
      <c r="N390" s="176"/>
      <c r="O390" s="176"/>
      <c r="P390" s="176"/>
      <c r="Q390" s="176"/>
      <c r="R390" s="176"/>
      <c r="S390" s="176"/>
      <c r="T390" s="176"/>
      <c r="U390" s="176"/>
      <c r="V390" s="176"/>
      <c r="W390" s="176"/>
    </row>
    <row r="391" spans="1:23">
      <c r="A391" s="175"/>
      <c r="B391" s="175"/>
      <c r="C391" s="175"/>
      <c r="D391" s="175"/>
      <c r="E391" s="175"/>
      <c r="F391" s="175"/>
      <c r="G391" s="175"/>
      <c r="H391" s="175"/>
      <c r="I391" s="176"/>
      <c r="J391" s="176"/>
      <c r="K391" s="176"/>
      <c r="L391" s="176"/>
      <c r="M391" s="176"/>
      <c r="N391" s="176"/>
      <c r="O391" s="176"/>
      <c r="P391" s="176"/>
      <c r="Q391" s="176"/>
      <c r="R391" s="176"/>
      <c r="S391" s="176"/>
      <c r="T391" s="176"/>
      <c r="U391" s="176"/>
      <c r="V391" s="176"/>
      <c r="W391" s="176"/>
    </row>
    <row r="392" spans="1:23">
      <c r="A392" s="175"/>
      <c r="B392" s="175"/>
      <c r="C392" s="175"/>
      <c r="D392" s="175"/>
      <c r="E392" s="175"/>
      <c r="F392" s="175"/>
      <c r="G392" s="175"/>
      <c r="H392" s="175"/>
      <c r="I392" s="176"/>
      <c r="J392" s="176"/>
      <c r="K392" s="176"/>
      <c r="L392" s="176"/>
      <c r="M392" s="176"/>
      <c r="N392" s="176"/>
      <c r="O392" s="176"/>
      <c r="P392" s="176"/>
      <c r="Q392" s="176"/>
      <c r="R392" s="176"/>
      <c r="S392" s="176"/>
      <c r="T392" s="176"/>
      <c r="U392" s="176"/>
      <c r="V392" s="176"/>
      <c r="W392" s="176"/>
    </row>
    <row r="393" spans="1:23">
      <c r="A393" s="175"/>
      <c r="B393" s="175"/>
      <c r="C393" s="175"/>
      <c r="D393" s="175"/>
      <c r="E393" s="175"/>
      <c r="F393" s="175"/>
      <c r="G393" s="175"/>
      <c r="H393" s="175"/>
      <c r="I393" s="176"/>
      <c r="J393" s="176"/>
      <c r="K393" s="176"/>
      <c r="L393" s="176"/>
      <c r="M393" s="176"/>
      <c r="N393" s="176"/>
      <c r="O393" s="176"/>
      <c r="P393" s="176"/>
      <c r="Q393" s="176"/>
      <c r="R393" s="176"/>
      <c r="S393" s="176"/>
      <c r="T393" s="176"/>
      <c r="U393" s="176"/>
      <c r="V393" s="176"/>
      <c r="W393" s="176"/>
    </row>
    <row r="394" spans="1:23">
      <c r="A394" s="175"/>
      <c r="B394" s="175"/>
      <c r="C394" s="175"/>
      <c r="D394" s="175"/>
      <c r="E394" s="175"/>
      <c r="F394" s="175"/>
      <c r="G394" s="175"/>
      <c r="H394" s="175"/>
      <c r="I394" s="176"/>
      <c r="J394" s="176"/>
      <c r="K394" s="176"/>
      <c r="L394" s="176"/>
      <c r="M394" s="176"/>
      <c r="N394" s="176"/>
      <c r="O394" s="176"/>
      <c r="P394" s="176"/>
      <c r="Q394" s="176"/>
      <c r="R394" s="176"/>
      <c r="S394" s="176"/>
      <c r="T394" s="176"/>
      <c r="U394" s="176"/>
      <c r="V394" s="176"/>
      <c r="W394" s="176"/>
    </row>
    <row r="395" spans="1:23">
      <c r="A395" s="175"/>
      <c r="B395" s="175"/>
      <c r="C395" s="175"/>
      <c r="D395" s="175"/>
      <c r="E395" s="175"/>
      <c r="F395" s="175"/>
      <c r="G395" s="175"/>
      <c r="H395" s="175"/>
      <c r="I395" s="176"/>
      <c r="J395" s="176"/>
      <c r="K395" s="176"/>
      <c r="L395" s="176"/>
      <c r="M395" s="176"/>
      <c r="N395" s="176"/>
      <c r="O395" s="176"/>
      <c r="P395" s="176"/>
      <c r="Q395" s="176"/>
      <c r="R395" s="176"/>
      <c r="S395" s="176"/>
      <c r="T395" s="176"/>
      <c r="U395" s="176"/>
      <c r="V395" s="176"/>
      <c r="W395" s="176"/>
    </row>
    <row r="396" spans="1:23">
      <c r="A396" s="175"/>
      <c r="B396" s="175"/>
      <c r="C396" s="175"/>
      <c r="D396" s="175"/>
      <c r="E396" s="175"/>
      <c r="F396" s="175"/>
      <c r="G396" s="175"/>
      <c r="H396" s="175"/>
      <c r="I396" s="176"/>
      <c r="J396" s="176"/>
      <c r="K396" s="176"/>
      <c r="L396" s="176"/>
      <c r="M396" s="176"/>
      <c r="N396" s="176"/>
      <c r="O396" s="176"/>
      <c r="P396" s="176"/>
      <c r="Q396" s="176"/>
      <c r="R396" s="176"/>
      <c r="S396" s="176"/>
      <c r="T396" s="176"/>
      <c r="U396" s="176"/>
      <c r="V396" s="176"/>
      <c r="W396" s="176"/>
    </row>
    <row r="397" spans="1:23">
      <c r="A397" s="175"/>
      <c r="B397" s="175"/>
      <c r="C397" s="175"/>
      <c r="D397" s="175"/>
      <c r="E397" s="175"/>
      <c r="F397" s="175"/>
      <c r="G397" s="175"/>
      <c r="H397" s="175"/>
      <c r="I397" s="176"/>
      <c r="J397" s="176"/>
      <c r="K397" s="176"/>
      <c r="L397" s="176"/>
      <c r="M397" s="176"/>
      <c r="N397" s="176"/>
      <c r="O397" s="176"/>
      <c r="P397" s="176"/>
      <c r="Q397" s="176"/>
      <c r="R397" s="176"/>
      <c r="S397" s="176"/>
      <c r="T397" s="176"/>
      <c r="U397" s="176"/>
      <c r="V397" s="176"/>
      <c r="W397" s="176"/>
    </row>
    <row r="398" spans="1:23">
      <c r="A398" s="175"/>
      <c r="B398" s="175"/>
      <c r="C398" s="175"/>
      <c r="D398" s="175"/>
      <c r="E398" s="175"/>
      <c r="F398" s="175"/>
      <c r="G398" s="175"/>
      <c r="H398" s="175"/>
      <c r="I398" s="176"/>
      <c r="J398" s="176"/>
      <c r="K398" s="176"/>
      <c r="L398" s="176"/>
      <c r="M398" s="176"/>
      <c r="N398" s="176"/>
      <c r="O398" s="176"/>
      <c r="P398" s="176"/>
      <c r="Q398" s="176"/>
      <c r="R398" s="176"/>
      <c r="S398" s="176"/>
      <c r="T398" s="176"/>
      <c r="U398" s="176"/>
      <c r="V398" s="176"/>
      <c r="W398" s="176"/>
    </row>
    <row r="399" spans="1:23">
      <c r="A399" s="175"/>
      <c r="B399" s="175"/>
      <c r="C399" s="175"/>
      <c r="D399" s="175"/>
      <c r="E399" s="175"/>
      <c r="F399" s="175"/>
      <c r="G399" s="175"/>
      <c r="H399" s="175"/>
      <c r="I399" s="176"/>
      <c r="J399" s="176"/>
      <c r="K399" s="176"/>
      <c r="L399" s="176"/>
      <c r="M399" s="176"/>
      <c r="N399" s="176"/>
      <c r="O399" s="176"/>
      <c r="P399" s="176"/>
      <c r="Q399" s="176"/>
      <c r="R399" s="176"/>
      <c r="S399" s="176"/>
      <c r="T399" s="176"/>
      <c r="U399" s="176"/>
      <c r="V399" s="176"/>
      <c r="W399" s="176"/>
    </row>
    <row r="400" spans="1:23">
      <c r="A400" s="175"/>
      <c r="B400" s="175"/>
      <c r="C400" s="175"/>
      <c r="D400" s="175"/>
      <c r="E400" s="175"/>
      <c r="F400" s="175"/>
      <c r="G400" s="175"/>
      <c r="H400" s="175"/>
      <c r="I400" s="176"/>
      <c r="J400" s="176"/>
      <c r="K400" s="176"/>
      <c r="L400" s="176"/>
      <c r="M400" s="176"/>
      <c r="N400" s="176"/>
      <c r="O400" s="176"/>
      <c r="P400" s="176"/>
      <c r="Q400" s="176"/>
      <c r="R400" s="176"/>
      <c r="S400" s="176"/>
      <c r="T400" s="176"/>
      <c r="U400" s="176"/>
      <c r="V400" s="176"/>
      <c r="W400" s="176"/>
    </row>
    <row r="401" spans="1:23">
      <c r="A401" s="175"/>
      <c r="B401" s="175"/>
      <c r="C401" s="175"/>
      <c r="D401" s="175"/>
      <c r="E401" s="175"/>
      <c r="F401" s="175"/>
      <c r="G401" s="175"/>
      <c r="H401" s="175"/>
      <c r="I401" s="176"/>
      <c r="J401" s="176"/>
      <c r="K401" s="176"/>
      <c r="L401" s="176"/>
      <c r="M401" s="176"/>
      <c r="N401" s="176"/>
      <c r="O401" s="176"/>
      <c r="P401" s="176"/>
      <c r="Q401" s="176"/>
      <c r="R401" s="176"/>
      <c r="S401" s="176"/>
      <c r="T401" s="176"/>
      <c r="U401" s="176"/>
      <c r="V401" s="176"/>
      <c r="W401" s="176"/>
    </row>
    <row r="402" spans="1:23">
      <c r="A402" s="175"/>
      <c r="B402" s="175"/>
      <c r="C402" s="175"/>
      <c r="D402" s="175"/>
      <c r="E402" s="175"/>
      <c r="F402" s="175"/>
      <c r="G402" s="175"/>
      <c r="H402" s="175"/>
      <c r="I402" s="176"/>
      <c r="J402" s="176"/>
      <c r="K402" s="176"/>
      <c r="L402" s="176"/>
      <c r="M402" s="176"/>
      <c r="N402" s="176"/>
      <c r="O402" s="176"/>
      <c r="P402" s="176"/>
      <c r="Q402" s="176"/>
      <c r="R402" s="176"/>
      <c r="S402" s="176"/>
      <c r="T402" s="176"/>
      <c r="U402" s="176"/>
      <c r="V402" s="176"/>
      <c r="W402" s="176"/>
    </row>
    <row r="403" spans="1:23">
      <c r="A403" s="175"/>
      <c r="B403" s="175"/>
      <c r="C403" s="175"/>
      <c r="D403" s="175"/>
      <c r="E403" s="175"/>
      <c r="F403" s="175"/>
      <c r="G403" s="175"/>
      <c r="H403" s="175"/>
      <c r="I403" s="176"/>
      <c r="J403" s="176"/>
      <c r="K403" s="176"/>
      <c r="L403" s="176"/>
      <c r="M403" s="176"/>
      <c r="N403" s="176"/>
      <c r="O403" s="176"/>
      <c r="P403" s="176"/>
      <c r="Q403" s="176"/>
      <c r="R403" s="176"/>
      <c r="S403" s="176"/>
      <c r="T403" s="176"/>
      <c r="U403" s="176"/>
      <c r="V403" s="176"/>
      <c r="W403" s="176"/>
    </row>
    <row r="404" spans="1:23">
      <c r="A404" s="175"/>
      <c r="B404" s="175"/>
      <c r="C404" s="175"/>
      <c r="D404" s="175"/>
      <c r="E404" s="175"/>
      <c r="F404" s="175"/>
      <c r="G404" s="175"/>
      <c r="H404" s="175"/>
      <c r="I404" s="176"/>
      <c r="J404" s="176"/>
      <c r="K404" s="176"/>
      <c r="L404" s="176"/>
      <c r="M404" s="176"/>
      <c r="N404" s="176"/>
      <c r="O404" s="176"/>
      <c r="P404" s="176"/>
      <c r="Q404" s="176"/>
      <c r="R404" s="176"/>
      <c r="S404" s="176"/>
      <c r="T404" s="176"/>
      <c r="U404" s="176"/>
      <c r="V404" s="176"/>
      <c r="W404" s="176"/>
    </row>
    <row r="405" spans="1:23">
      <c r="A405" s="175"/>
      <c r="B405" s="175"/>
      <c r="C405" s="175"/>
      <c r="D405" s="175"/>
      <c r="E405" s="175"/>
      <c r="F405" s="175"/>
      <c r="G405" s="175"/>
      <c r="H405" s="175"/>
      <c r="I405" s="176"/>
      <c r="J405" s="176"/>
      <c r="K405" s="176"/>
      <c r="L405" s="176"/>
      <c r="M405" s="176"/>
      <c r="N405" s="176"/>
      <c r="O405" s="176"/>
      <c r="P405" s="176"/>
      <c r="Q405" s="176"/>
      <c r="R405" s="176"/>
      <c r="S405" s="176"/>
      <c r="T405" s="176"/>
      <c r="U405" s="176"/>
      <c r="V405" s="176"/>
      <c r="W405" s="176"/>
    </row>
    <row r="406" spans="1:23">
      <c r="A406" s="175"/>
      <c r="B406" s="175"/>
      <c r="C406" s="175"/>
      <c r="D406" s="175"/>
      <c r="E406" s="175"/>
      <c r="F406" s="175"/>
      <c r="G406" s="175"/>
      <c r="H406" s="175"/>
      <c r="I406" s="176"/>
      <c r="J406" s="176"/>
      <c r="K406" s="176"/>
      <c r="L406" s="176"/>
      <c r="M406" s="176"/>
      <c r="N406" s="176"/>
      <c r="O406" s="176"/>
      <c r="P406" s="176"/>
      <c r="Q406" s="176"/>
      <c r="R406" s="176"/>
      <c r="S406" s="176"/>
      <c r="T406" s="176"/>
      <c r="U406" s="176"/>
      <c r="V406" s="176"/>
      <c r="W406" s="176"/>
    </row>
    <row r="407" spans="1:23">
      <c r="A407" s="175"/>
      <c r="B407" s="175"/>
      <c r="C407" s="175"/>
      <c r="D407" s="175"/>
      <c r="E407" s="175"/>
      <c r="F407" s="175"/>
      <c r="G407" s="175"/>
      <c r="H407" s="175"/>
      <c r="I407" s="176"/>
      <c r="J407" s="176"/>
      <c r="K407" s="176"/>
      <c r="L407" s="176"/>
      <c r="M407" s="176"/>
      <c r="N407" s="176"/>
      <c r="O407" s="176"/>
      <c r="P407" s="176"/>
      <c r="Q407" s="176"/>
      <c r="R407" s="176"/>
      <c r="S407" s="176"/>
      <c r="T407" s="176"/>
      <c r="U407" s="176"/>
      <c r="V407" s="176"/>
      <c r="W407" s="176"/>
    </row>
    <row r="408" spans="1:23">
      <c r="A408" s="175"/>
      <c r="B408" s="175"/>
      <c r="C408" s="175"/>
      <c r="D408" s="175"/>
      <c r="E408" s="175"/>
      <c r="F408" s="175"/>
      <c r="G408" s="175"/>
      <c r="H408" s="175"/>
      <c r="I408" s="176"/>
      <c r="J408" s="176"/>
      <c r="K408" s="176"/>
      <c r="L408" s="176"/>
      <c r="M408" s="176"/>
      <c r="N408" s="176"/>
      <c r="O408" s="176"/>
      <c r="P408" s="176"/>
      <c r="Q408" s="176"/>
      <c r="R408" s="176"/>
      <c r="S408" s="176"/>
      <c r="T408" s="176"/>
      <c r="U408" s="176"/>
      <c r="V408" s="176"/>
      <c r="W408" s="176"/>
    </row>
    <row r="409" spans="1:23">
      <c r="A409" s="175"/>
      <c r="B409" s="175"/>
      <c r="C409" s="175"/>
      <c r="D409" s="175"/>
      <c r="E409" s="175"/>
      <c r="F409" s="175"/>
      <c r="G409" s="175"/>
      <c r="H409" s="175"/>
      <c r="I409" s="176"/>
      <c r="J409" s="176"/>
      <c r="K409" s="176"/>
      <c r="L409" s="176"/>
      <c r="M409" s="176"/>
      <c r="N409" s="176"/>
      <c r="O409" s="176"/>
      <c r="P409" s="176"/>
      <c r="Q409" s="176"/>
      <c r="R409" s="176"/>
      <c r="S409" s="176"/>
      <c r="T409" s="176"/>
      <c r="U409" s="176"/>
      <c r="V409" s="176"/>
      <c r="W409" s="176"/>
    </row>
    <row r="410" spans="1:23">
      <c r="A410" s="175"/>
      <c r="B410" s="175"/>
      <c r="C410" s="175"/>
      <c r="D410" s="175"/>
      <c r="E410" s="175"/>
      <c r="F410" s="175"/>
      <c r="G410" s="175"/>
      <c r="H410" s="175"/>
      <c r="I410" s="176"/>
      <c r="J410" s="176"/>
      <c r="K410" s="176"/>
      <c r="L410" s="176"/>
      <c r="M410" s="176"/>
      <c r="N410" s="176"/>
      <c r="O410" s="176"/>
      <c r="P410" s="176"/>
      <c r="Q410" s="176"/>
      <c r="R410" s="176"/>
      <c r="S410" s="176"/>
      <c r="T410" s="176"/>
      <c r="U410" s="176"/>
      <c r="V410" s="176"/>
      <c r="W410" s="176"/>
    </row>
    <row r="411" spans="1:23">
      <c r="A411" s="175"/>
      <c r="B411" s="175"/>
      <c r="C411" s="175"/>
      <c r="D411" s="175"/>
      <c r="E411" s="175"/>
      <c r="F411" s="175"/>
      <c r="G411" s="175"/>
      <c r="H411" s="175"/>
      <c r="I411" s="176"/>
      <c r="J411" s="176"/>
      <c r="K411" s="176"/>
      <c r="L411" s="176"/>
      <c r="M411" s="176"/>
      <c r="N411" s="176"/>
      <c r="O411" s="176"/>
      <c r="P411" s="176"/>
      <c r="Q411" s="176"/>
      <c r="R411" s="176"/>
      <c r="S411" s="176"/>
      <c r="T411" s="176"/>
      <c r="U411" s="176"/>
      <c r="V411" s="176"/>
      <c r="W411" s="176"/>
    </row>
    <row r="412" spans="1:23">
      <c r="A412" s="175"/>
      <c r="B412" s="175"/>
      <c r="C412" s="175"/>
      <c r="D412" s="175"/>
      <c r="E412" s="175"/>
      <c r="F412" s="175"/>
      <c r="G412" s="175"/>
      <c r="H412" s="175"/>
      <c r="I412" s="176"/>
      <c r="J412" s="176"/>
      <c r="K412" s="176"/>
      <c r="L412" s="176"/>
      <c r="M412" s="176"/>
      <c r="N412" s="176"/>
      <c r="O412" s="176"/>
      <c r="P412" s="176"/>
      <c r="Q412" s="176"/>
      <c r="R412" s="176"/>
      <c r="S412" s="176"/>
      <c r="T412" s="176"/>
      <c r="U412" s="176"/>
      <c r="V412" s="176"/>
      <c r="W412" s="176"/>
    </row>
    <row r="413" spans="1:23">
      <c r="A413" s="175"/>
      <c r="B413" s="175"/>
      <c r="C413" s="175"/>
      <c r="D413" s="175"/>
      <c r="E413" s="175"/>
      <c r="F413" s="175"/>
      <c r="G413" s="175"/>
      <c r="H413" s="175"/>
      <c r="I413" s="176"/>
      <c r="J413" s="176"/>
      <c r="K413" s="176"/>
      <c r="L413" s="176"/>
      <c r="M413" s="176"/>
      <c r="N413" s="176"/>
      <c r="O413" s="176"/>
      <c r="P413" s="176"/>
      <c r="Q413" s="176"/>
      <c r="R413" s="176"/>
      <c r="S413" s="176"/>
      <c r="T413" s="176"/>
      <c r="U413" s="176"/>
      <c r="V413" s="176"/>
      <c r="W413" s="176"/>
    </row>
    <row r="414" spans="1:23">
      <c r="A414" s="175"/>
      <c r="B414" s="175"/>
      <c r="C414" s="175"/>
      <c r="D414" s="175"/>
      <c r="E414" s="175"/>
      <c r="F414" s="175"/>
      <c r="G414" s="175"/>
      <c r="H414" s="175"/>
      <c r="I414" s="176"/>
      <c r="J414" s="176"/>
      <c r="K414" s="176"/>
      <c r="L414" s="176"/>
      <c r="M414" s="176"/>
      <c r="N414" s="176"/>
      <c r="O414" s="176"/>
      <c r="P414" s="176"/>
      <c r="Q414" s="176"/>
      <c r="R414" s="176"/>
      <c r="S414" s="176"/>
      <c r="T414" s="176"/>
      <c r="U414" s="176"/>
      <c r="V414" s="176"/>
      <c r="W414" s="176"/>
    </row>
    <row r="415" spans="1:23">
      <c r="A415" s="175"/>
      <c r="B415" s="175"/>
      <c r="C415" s="175"/>
      <c r="D415" s="175"/>
      <c r="E415" s="175"/>
      <c r="F415" s="175"/>
      <c r="G415" s="175"/>
      <c r="H415" s="175"/>
      <c r="I415" s="176"/>
      <c r="J415" s="176"/>
      <c r="K415" s="176"/>
      <c r="L415" s="176"/>
      <c r="M415" s="176"/>
      <c r="N415" s="176"/>
      <c r="O415" s="176"/>
      <c r="P415" s="176"/>
      <c r="Q415" s="176"/>
      <c r="R415" s="176"/>
      <c r="S415" s="176"/>
      <c r="T415" s="176"/>
      <c r="U415" s="176"/>
      <c r="V415" s="176"/>
      <c r="W415" s="176"/>
    </row>
    <row r="416" spans="1:23">
      <c r="A416" s="175"/>
      <c r="B416" s="175"/>
      <c r="C416" s="175"/>
      <c r="D416" s="175"/>
      <c r="E416" s="175"/>
      <c r="F416" s="175"/>
      <c r="G416" s="175"/>
      <c r="H416" s="175"/>
      <c r="I416" s="176"/>
      <c r="J416" s="176"/>
      <c r="K416" s="176"/>
      <c r="L416" s="176"/>
      <c r="M416" s="176"/>
      <c r="N416" s="176"/>
      <c r="O416" s="176"/>
      <c r="P416" s="176"/>
      <c r="Q416" s="176"/>
      <c r="R416" s="176"/>
      <c r="S416" s="176"/>
      <c r="T416" s="176"/>
      <c r="U416" s="176"/>
      <c r="V416" s="176"/>
      <c r="W416" s="176"/>
    </row>
    <row r="417" spans="1:23">
      <c r="A417" s="175"/>
      <c r="B417" s="175"/>
      <c r="C417" s="175"/>
      <c r="D417" s="175"/>
      <c r="E417" s="175"/>
      <c r="F417" s="175"/>
      <c r="G417" s="175"/>
      <c r="H417" s="175"/>
      <c r="I417" s="176"/>
      <c r="J417" s="176"/>
      <c r="K417" s="176"/>
      <c r="L417" s="176"/>
      <c r="M417" s="176"/>
      <c r="N417" s="176"/>
      <c r="O417" s="176"/>
      <c r="P417" s="176"/>
      <c r="Q417" s="176"/>
      <c r="R417" s="176"/>
      <c r="S417" s="176"/>
      <c r="T417" s="176"/>
      <c r="U417" s="176"/>
      <c r="V417" s="176"/>
      <c r="W417" s="176"/>
    </row>
    <row r="418" spans="1:23">
      <c r="A418" s="175"/>
      <c r="B418" s="175"/>
      <c r="C418" s="175"/>
      <c r="D418" s="175"/>
      <c r="E418" s="175"/>
      <c r="F418" s="175"/>
      <c r="G418" s="175"/>
      <c r="H418" s="175"/>
      <c r="I418" s="176"/>
      <c r="J418" s="176"/>
      <c r="K418" s="176"/>
      <c r="L418" s="176"/>
      <c r="M418" s="176"/>
      <c r="N418" s="176"/>
      <c r="O418" s="176"/>
      <c r="P418" s="176"/>
      <c r="Q418" s="176"/>
      <c r="R418" s="176"/>
      <c r="S418" s="176"/>
      <c r="T418" s="176"/>
      <c r="U418" s="176"/>
      <c r="V418" s="176"/>
      <c r="W418" s="176"/>
    </row>
    <row r="419" spans="1:23">
      <c r="A419" s="175"/>
      <c r="B419" s="175"/>
      <c r="C419" s="175"/>
      <c r="D419" s="175"/>
      <c r="E419" s="175"/>
      <c r="F419" s="175"/>
      <c r="G419" s="175"/>
      <c r="H419" s="175"/>
      <c r="I419" s="176"/>
      <c r="J419" s="176"/>
      <c r="K419" s="176"/>
      <c r="L419" s="176"/>
      <c r="M419" s="176"/>
      <c r="N419" s="176"/>
      <c r="O419" s="176"/>
      <c r="P419" s="176"/>
      <c r="Q419" s="176"/>
      <c r="R419" s="176"/>
      <c r="S419" s="176"/>
      <c r="T419" s="176"/>
      <c r="U419" s="176"/>
      <c r="V419" s="176"/>
      <c r="W419" s="176"/>
    </row>
    <row r="420" spans="1:23">
      <c r="A420" s="175"/>
      <c r="B420" s="175"/>
      <c r="C420" s="175"/>
      <c r="D420" s="175"/>
      <c r="E420" s="175"/>
      <c r="F420" s="175"/>
      <c r="G420" s="175"/>
      <c r="H420" s="175"/>
      <c r="I420" s="176"/>
      <c r="J420" s="176"/>
      <c r="K420" s="176"/>
      <c r="L420" s="176"/>
      <c r="M420" s="176"/>
      <c r="N420" s="176"/>
      <c r="O420" s="176"/>
      <c r="P420" s="176"/>
      <c r="Q420" s="176"/>
      <c r="R420" s="176"/>
      <c r="S420" s="176"/>
      <c r="T420" s="176"/>
      <c r="U420" s="176"/>
      <c r="V420" s="176"/>
      <c r="W420" s="176"/>
    </row>
    <row r="421" spans="1:23">
      <c r="A421" s="175"/>
      <c r="B421" s="175"/>
      <c r="C421" s="175"/>
      <c r="D421" s="175"/>
      <c r="E421" s="175"/>
      <c r="F421" s="175"/>
      <c r="G421" s="175"/>
      <c r="H421" s="175"/>
      <c r="I421" s="176"/>
      <c r="J421" s="176"/>
      <c r="K421" s="176"/>
      <c r="L421" s="176"/>
      <c r="M421" s="176"/>
      <c r="N421" s="176"/>
      <c r="O421" s="176"/>
      <c r="P421" s="176"/>
      <c r="Q421" s="176"/>
      <c r="R421" s="176"/>
      <c r="S421" s="176"/>
      <c r="T421" s="176"/>
      <c r="U421" s="176"/>
      <c r="V421" s="176"/>
      <c r="W421" s="176"/>
    </row>
    <row r="422" spans="1:23">
      <c r="A422" s="175"/>
      <c r="B422" s="175"/>
      <c r="C422" s="175"/>
      <c r="D422" s="175"/>
      <c r="E422" s="175"/>
      <c r="F422" s="175"/>
      <c r="G422" s="175"/>
      <c r="H422" s="175"/>
      <c r="I422" s="176"/>
      <c r="J422" s="176"/>
      <c r="K422" s="176"/>
      <c r="L422" s="176"/>
      <c r="M422" s="176"/>
      <c r="N422" s="176"/>
      <c r="O422" s="176"/>
      <c r="P422" s="176"/>
      <c r="Q422" s="176"/>
      <c r="R422" s="176"/>
      <c r="S422" s="176"/>
      <c r="T422" s="176"/>
      <c r="U422" s="176"/>
      <c r="V422" s="176"/>
      <c r="W422" s="176"/>
    </row>
    <row r="423" spans="1:23">
      <c r="A423" s="175"/>
      <c r="B423" s="175"/>
      <c r="C423" s="175"/>
      <c r="D423" s="175"/>
      <c r="E423" s="175"/>
      <c r="F423" s="175"/>
      <c r="G423" s="175"/>
      <c r="H423" s="175"/>
      <c r="I423" s="176"/>
      <c r="J423" s="176"/>
      <c r="K423" s="176"/>
      <c r="L423" s="176"/>
      <c r="M423" s="176"/>
      <c r="N423" s="176"/>
      <c r="O423" s="176"/>
      <c r="P423" s="176"/>
      <c r="Q423" s="176"/>
      <c r="R423" s="176"/>
      <c r="S423" s="176"/>
      <c r="T423" s="176"/>
      <c r="U423" s="176"/>
      <c r="V423" s="176"/>
      <c r="W423" s="176"/>
    </row>
    <row r="424" spans="1:23">
      <c r="A424" s="175"/>
      <c r="B424" s="175"/>
      <c r="C424" s="175"/>
      <c r="D424" s="175"/>
      <c r="E424" s="175"/>
      <c r="F424" s="175"/>
      <c r="G424" s="175"/>
      <c r="H424" s="175"/>
      <c r="I424" s="176"/>
      <c r="J424" s="176"/>
      <c r="K424" s="176"/>
      <c r="L424" s="176"/>
      <c r="M424" s="176"/>
      <c r="N424" s="176"/>
      <c r="O424" s="176"/>
      <c r="P424" s="176"/>
      <c r="Q424" s="176"/>
      <c r="R424" s="176"/>
      <c r="S424" s="176"/>
      <c r="T424" s="176"/>
      <c r="U424" s="176"/>
      <c r="V424" s="176"/>
      <c r="W424" s="176"/>
    </row>
    <row r="425" spans="1:23">
      <c r="A425" s="175"/>
      <c r="B425" s="175"/>
      <c r="C425" s="175"/>
      <c r="D425" s="175"/>
      <c r="E425" s="175"/>
      <c r="F425" s="175"/>
      <c r="G425" s="175"/>
      <c r="H425" s="175"/>
      <c r="I425" s="176"/>
      <c r="J425" s="176"/>
      <c r="K425" s="176"/>
      <c r="L425" s="176"/>
      <c r="M425" s="176"/>
      <c r="N425" s="176"/>
      <c r="O425" s="176"/>
      <c r="P425" s="176"/>
      <c r="Q425" s="176"/>
      <c r="R425" s="176"/>
      <c r="S425" s="176"/>
      <c r="T425" s="176"/>
      <c r="U425" s="176"/>
      <c r="V425" s="176"/>
      <c r="W425" s="176"/>
    </row>
    <row r="426" spans="1:23">
      <c r="A426" s="175"/>
      <c r="B426" s="175"/>
      <c r="C426" s="175"/>
      <c r="D426" s="175"/>
      <c r="E426" s="175"/>
      <c r="F426" s="175"/>
      <c r="G426" s="175"/>
      <c r="H426" s="175"/>
      <c r="I426" s="176"/>
      <c r="J426" s="176"/>
      <c r="K426" s="176"/>
      <c r="L426" s="176"/>
      <c r="M426" s="176"/>
      <c r="N426" s="176"/>
      <c r="O426" s="176"/>
      <c r="P426" s="176"/>
      <c r="Q426" s="176"/>
      <c r="R426" s="176"/>
      <c r="S426" s="176"/>
      <c r="T426" s="176"/>
      <c r="U426" s="176"/>
      <c r="V426" s="176"/>
      <c r="W426" s="176"/>
    </row>
    <row r="427" spans="1:23">
      <c r="A427" s="175"/>
      <c r="B427" s="175"/>
      <c r="C427" s="175"/>
      <c r="D427" s="175"/>
      <c r="E427" s="175"/>
      <c r="F427" s="175"/>
      <c r="G427" s="175"/>
      <c r="H427" s="175"/>
      <c r="I427" s="176"/>
      <c r="J427" s="176"/>
      <c r="K427" s="176"/>
      <c r="L427" s="176"/>
      <c r="M427" s="176"/>
      <c r="N427" s="176"/>
      <c r="O427" s="176"/>
      <c r="P427" s="176"/>
      <c r="Q427" s="176"/>
      <c r="R427" s="176"/>
      <c r="S427" s="176"/>
      <c r="T427" s="176"/>
      <c r="U427" s="176"/>
      <c r="V427" s="176"/>
      <c r="W427" s="176"/>
    </row>
    <row r="428" spans="1:23">
      <c r="A428" s="175"/>
      <c r="B428" s="175"/>
      <c r="C428" s="175"/>
      <c r="D428" s="175"/>
      <c r="E428" s="175"/>
      <c r="F428" s="175"/>
      <c r="G428" s="175"/>
      <c r="H428" s="175"/>
      <c r="I428" s="176"/>
      <c r="J428" s="176"/>
      <c r="K428" s="176"/>
      <c r="L428" s="176"/>
      <c r="M428" s="176"/>
      <c r="N428" s="176"/>
      <c r="O428" s="176"/>
      <c r="P428" s="176"/>
      <c r="Q428" s="176"/>
      <c r="R428" s="176"/>
      <c r="S428" s="176"/>
      <c r="T428" s="176"/>
      <c r="U428" s="176"/>
      <c r="V428" s="176"/>
      <c r="W428" s="176"/>
    </row>
    <row r="429" spans="1:23">
      <c r="A429" s="175"/>
      <c r="B429" s="175"/>
      <c r="C429" s="175"/>
      <c r="D429" s="175"/>
      <c r="E429" s="175"/>
      <c r="F429" s="175"/>
      <c r="G429" s="175"/>
      <c r="H429" s="175"/>
      <c r="I429" s="176"/>
      <c r="J429" s="176"/>
      <c r="K429" s="176"/>
      <c r="L429" s="176"/>
      <c r="M429" s="176"/>
      <c r="N429" s="176"/>
      <c r="O429" s="176"/>
      <c r="P429" s="176"/>
      <c r="Q429" s="176"/>
      <c r="R429" s="176"/>
      <c r="S429" s="176"/>
      <c r="T429" s="176"/>
      <c r="U429" s="176"/>
      <c r="V429" s="176"/>
      <c r="W429" s="176"/>
    </row>
    <row r="430" spans="1:23">
      <c r="A430" s="175"/>
      <c r="B430" s="175"/>
      <c r="C430" s="175"/>
      <c r="D430" s="175"/>
      <c r="E430" s="175"/>
      <c r="F430" s="175"/>
      <c r="G430" s="175"/>
      <c r="H430" s="175"/>
      <c r="I430" s="176"/>
      <c r="J430" s="176"/>
      <c r="K430" s="176"/>
      <c r="L430" s="176"/>
      <c r="M430" s="176"/>
      <c r="N430" s="176"/>
      <c r="O430" s="176"/>
      <c r="P430" s="176"/>
      <c r="Q430" s="176"/>
      <c r="R430" s="176"/>
      <c r="S430" s="176"/>
      <c r="T430" s="176"/>
      <c r="U430" s="176"/>
      <c r="V430" s="176"/>
      <c r="W430" s="176"/>
    </row>
    <row r="431" spans="1:23">
      <c r="A431" s="175"/>
      <c r="B431" s="175"/>
      <c r="C431" s="175"/>
      <c r="D431" s="175"/>
      <c r="E431" s="175"/>
      <c r="F431" s="175"/>
      <c r="G431" s="175"/>
      <c r="H431" s="175"/>
      <c r="I431" s="176"/>
      <c r="J431" s="176"/>
      <c r="K431" s="176"/>
      <c r="L431" s="176"/>
      <c r="M431" s="176"/>
      <c r="N431" s="176"/>
      <c r="O431" s="176"/>
      <c r="P431" s="176"/>
      <c r="Q431" s="176"/>
      <c r="R431" s="176"/>
      <c r="S431" s="176"/>
      <c r="T431" s="176"/>
      <c r="U431" s="176"/>
      <c r="V431" s="176"/>
      <c r="W431" s="176"/>
    </row>
    <row r="432" spans="1:23">
      <c r="A432" s="175"/>
      <c r="B432" s="175"/>
      <c r="C432" s="175"/>
      <c r="D432" s="175"/>
      <c r="E432" s="175"/>
      <c r="F432" s="175"/>
      <c r="G432" s="175"/>
      <c r="H432" s="175"/>
      <c r="I432" s="176"/>
      <c r="J432" s="176"/>
      <c r="K432" s="176"/>
      <c r="L432" s="176"/>
      <c r="M432" s="176"/>
      <c r="N432" s="176"/>
      <c r="O432" s="176"/>
      <c r="P432" s="176"/>
      <c r="Q432" s="176"/>
      <c r="R432" s="176"/>
      <c r="S432" s="176"/>
      <c r="T432" s="176"/>
      <c r="U432" s="176"/>
      <c r="V432" s="176"/>
      <c r="W432" s="176"/>
    </row>
    <row r="433" spans="1:23">
      <c r="A433" s="175"/>
      <c r="B433" s="175"/>
      <c r="C433" s="175"/>
      <c r="D433" s="175"/>
      <c r="E433" s="175"/>
      <c r="F433" s="175"/>
      <c r="G433" s="175"/>
      <c r="H433" s="175"/>
      <c r="I433" s="176"/>
      <c r="J433" s="176"/>
      <c r="K433" s="176"/>
      <c r="L433" s="176"/>
      <c r="M433" s="176"/>
      <c r="N433" s="176"/>
      <c r="O433" s="176"/>
      <c r="P433" s="176"/>
      <c r="Q433" s="176"/>
      <c r="R433" s="176"/>
      <c r="S433" s="176"/>
      <c r="T433" s="176"/>
      <c r="U433" s="176"/>
      <c r="V433" s="176"/>
      <c r="W433" s="176"/>
    </row>
    <row r="434" spans="1:23">
      <c r="A434" s="175"/>
      <c r="B434" s="175"/>
      <c r="C434" s="175"/>
      <c r="D434" s="175"/>
      <c r="E434" s="175"/>
      <c r="F434" s="175"/>
      <c r="G434" s="175"/>
      <c r="H434" s="175"/>
      <c r="I434" s="176"/>
      <c r="J434" s="176"/>
      <c r="K434" s="176"/>
      <c r="L434" s="176"/>
      <c r="M434" s="176"/>
      <c r="N434" s="176"/>
      <c r="O434" s="176"/>
      <c r="P434" s="176"/>
      <c r="Q434" s="176"/>
      <c r="R434" s="176"/>
      <c r="S434" s="176"/>
      <c r="T434" s="176"/>
      <c r="U434" s="176"/>
      <c r="V434" s="176"/>
      <c r="W434" s="176"/>
    </row>
    <row r="435" spans="1:23">
      <c r="A435" s="175"/>
      <c r="B435" s="175"/>
      <c r="C435" s="175"/>
      <c r="D435" s="175"/>
      <c r="E435" s="175"/>
      <c r="F435" s="175"/>
      <c r="G435" s="175"/>
      <c r="H435" s="175"/>
      <c r="I435" s="176"/>
      <c r="J435" s="176"/>
      <c r="K435" s="176"/>
      <c r="L435" s="176"/>
      <c r="M435" s="176"/>
      <c r="N435" s="176"/>
      <c r="O435" s="176"/>
      <c r="P435" s="176"/>
      <c r="Q435" s="176"/>
      <c r="R435" s="176"/>
      <c r="S435" s="176"/>
      <c r="T435" s="176"/>
      <c r="U435" s="176"/>
      <c r="V435" s="176"/>
      <c r="W435" s="176"/>
    </row>
    <row r="436" spans="1:23">
      <c r="A436" s="175"/>
      <c r="B436" s="175"/>
      <c r="C436" s="175"/>
      <c r="D436" s="175"/>
      <c r="E436" s="175"/>
      <c r="F436" s="175"/>
      <c r="G436" s="175"/>
      <c r="H436" s="175"/>
      <c r="I436" s="176"/>
      <c r="J436" s="176"/>
      <c r="K436" s="176"/>
      <c r="L436" s="176"/>
      <c r="M436" s="176"/>
      <c r="N436" s="176"/>
      <c r="O436" s="176"/>
      <c r="P436" s="176"/>
      <c r="Q436" s="176"/>
      <c r="R436" s="176"/>
      <c r="S436" s="176"/>
      <c r="T436" s="176"/>
      <c r="U436" s="176"/>
      <c r="V436" s="176"/>
      <c r="W436" s="176"/>
    </row>
    <row r="437" spans="1:23">
      <c r="A437" s="175"/>
      <c r="B437" s="175"/>
      <c r="C437" s="175"/>
      <c r="D437" s="175"/>
      <c r="E437" s="175"/>
      <c r="F437" s="175"/>
      <c r="G437" s="175"/>
      <c r="H437" s="175"/>
      <c r="I437" s="176"/>
      <c r="J437" s="176"/>
      <c r="K437" s="176"/>
      <c r="L437" s="176"/>
      <c r="M437" s="176"/>
      <c r="N437" s="176"/>
      <c r="O437" s="176"/>
      <c r="P437" s="176"/>
      <c r="Q437" s="176"/>
      <c r="R437" s="176"/>
      <c r="S437" s="176"/>
      <c r="T437" s="176"/>
      <c r="U437" s="176"/>
      <c r="V437" s="176"/>
      <c r="W437" s="176"/>
    </row>
    <row r="438" spans="1:23">
      <c r="A438" s="175"/>
      <c r="B438" s="175"/>
      <c r="C438" s="175"/>
      <c r="D438" s="175"/>
      <c r="E438" s="175"/>
      <c r="F438" s="175"/>
      <c r="G438" s="175"/>
      <c r="H438" s="175"/>
      <c r="I438" s="176"/>
      <c r="J438" s="176"/>
      <c r="K438" s="176"/>
      <c r="L438" s="176"/>
      <c r="M438" s="176"/>
      <c r="N438" s="176"/>
      <c r="O438" s="176"/>
      <c r="P438" s="176"/>
      <c r="Q438" s="176"/>
      <c r="R438" s="176"/>
      <c r="S438" s="176"/>
      <c r="T438" s="176"/>
      <c r="U438" s="176"/>
      <c r="V438" s="176"/>
      <c r="W438" s="176"/>
    </row>
    <row r="439" spans="1:23">
      <c r="A439" s="175"/>
      <c r="B439" s="175"/>
      <c r="C439" s="175"/>
      <c r="D439" s="175"/>
      <c r="E439" s="175"/>
      <c r="F439" s="175"/>
      <c r="G439" s="175"/>
      <c r="H439" s="175"/>
      <c r="I439" s="176"/>
      <c r="J439" s="176"/>
      <c r="K439" s="176"/>
      <c r="L439" s="176"/>
      <c r="M439" s="176"/>
      <c r="N439" s="176"/>
      <c r="O439" s="176"/>
      <c r="P439" s="176"/>
      <c r="Q439" s="176"/>
      <c r="R439" s="176"/>
      <c r="S439" s="176"/>
      <c r="T439" s="176"/>
      <c r="U439" s="176"/>
      <c r="V439" s="176"/>
      <c r="W439" s="176"/>
    </row>
    <row r="440" spans="1:23">
      <c r="A440" s="175"/>
      <c r="B440" s="175"/>
      <c r="C440" s="175"/>
      <c r="D440" s="175"/>
      <c r="E440" s="175"/>
      <c r="F440" s="175"/>
      <c r="G440" s="175"/>
      <c r="H440" s="175"/>
      <c r="I440" s="176"/>
      <c r="J440" s="176"/>
      <c r="K440" s="176"/>
      <c r="L440" s="176"/>
      <c r="M440" s="176"/>
      <c r="N440" s="176"/>
      <c r="O440" s="176"/>
      <c r="P440" s="176"/>
      <c r="Q440" s="176"/>
      <c r="R440" s="176"/>
      <c r="S440" s="176"/>
      <c r="T440" s="176"/>
      <c r="U440" s="176"/>
      <c r="V440" s="176"/>
      <c r="W440" s="176"/>
    </row>
    <row r="441" spans="1:23">
      <c r="A441" s="175"/>
      <c r="B441" s="175"/>
      <c r="C441" s="175"/>
      <c r="D441" s="175"/>
      <c r="E441" s="175"/>
      <c r="F441" s="175"/>
      <c r="G441" s="175"/>
      <c r="H441" s="175"/>
      <c r="I441" s="176"/>
      <c r="J441" s="176"/>
      <c r="K441" s="176"/>
      <c r="L441" s="176"/>
      <c r="M441" s="176"/>
      <c r="N441" s="176"/>
      <c r="O441" s="176"/>
      <c r="P441" s="176"/>
      <c r="Q441" s="176"/>
      <c r="R441" s="176"/>
      <c r="S441" s="176"/>
      <c r="T441" s="176"/>
      <c r="U441" s="176"/>
      <c r="V441" s="176"/>
      <c r="W441" s="176"/>
    </row>
    <row r="442" spans="1:23">
      <c r="A442" s="175"/>
      <c r="B442" s="175"/>
      <c r="C442" s="175"/>
      <c r="D442" s="175"/>
      <c r="E442" s="175"/>
      <c r="F442" s="175"/>
      <c r="G442" s="175"/>
      <c r="H442" s="175"/>
      <c r="I442" s="176"/>
      <c r="J442" s="176"/>
      <c r="K442" s="176"/>
      <c r="L442" s="176"/>
      <c r="M442" s="176"/>
      <c r="N442" s="176"/>
      <c r="O442" s="176"/>
      <c r="P442" s="176"/>
      <c r="Q442" s="176"/>
      <c r="R442" s="176"/>
      <c r="S442" s="176"/>
      <c r="T442" s="176"/>
      <c r="U442" s="176"/>
      <c r="V442" s="176"/>
      <c r="W442" s="176"/>
    </row>
    <row r="443" spans="1:23">
      <c r="A443" s="175"/>
      <c r="B443" s="175"/>
      <c r="C443" s="175"/>
      <c r="D443" s="175"/>
      <c r="E443" s="175"/>
      <c r="F443" s="175"/>
      <c r="G443" s="175"/>
      <c r="H443" s="175"/>
      <c r="I443" s="176"/>
      <c r="J443" s="176"/>
      <c r="K443" s="176"/>
      <c r="L443" s="176"/>
      <c r="M443" s="176"/>
      <c r="N443" s="176"/>
      <c r="O443" s="176"/>
      <c r="P443" s="176"/>
      <c r="Q443" s="176"/>
      <c r="R443" s="176"/>
      <c r="S443" s="176"/>
      <c r="T443" s="176"/>
      <c r="U443" s="176"/>
      <c r="V443" s="176"/>
      <c r="W443" s="176"/>
    </row>
    <row r="444" spans="1:23">
      <c r="A444" s="175"/>
      <c r="B444" s="175"/>
      <c r="C444" s="175"/>
      <c r="D444" s="175"/>
      <c r="E444" s="175"/>
      <c r="F444" s="175"/>
      <c r="G444" s="175"/>
      <c r="H444" s="175"/>
      <c r="I444" s="176"/>
      <c r="J444" s="176"/>
      <c r="K444" s="176"/>
      <c r="L444" s="176"/>
      <c r="M444" s="176"/>
      <c r="N444" s="176"/>
      <c r="O444" s="176"/>
      <c r="P444" s="176"/>
      <c r="Q444" s="176"/>
      <c r="R444" s="176"/>
      <c r="S444" s="176"/>
      <c r="T444" s="176"/>
      <c r="U444" s="176"/>
      <c r="V444" s="176"/>
      <c r="W444" s="176"/>
    </row>
    <row r="445" spans="1:23">
      <c r="A445" s="175"/>
      <c r="B445" s="175"/>
      <c r="C445" s="175"/>
      <c r="D445" s="175"/>
      <c r="E445" s="175"/>
      <c r="F445" s="175"/>
      <c r="G445" s="175"/>
      <c r="H445" s="175"/>
      <c r="I445" s="176"/>
      <c r="J445" s="176"/>
      <c r="K445" s="176"/>
      <c r="L445" s="176"/>
      <c r="M445" s="176"/>
      <c r="N445" s="176"/>
      <c r="O445" s="176"/>
      <c r="P445" s="176"/>
      <c r="Q445" s="176"/>
      <c r="R445" s="176"/>
      <c r="S445" s="176"/>
      <c r="T445" s="176"/>
      <c r="U445" s="176"/>
      <c r="V445" s="176"/>
      <c r="W445" s="176"/>
    </row>
    <row r="446" spans="1:23">
      <c r="A446" s="175"/>
      <c r="B446" s="175"/>
      <c r="C446" s="175"/>
      <c r="D446" s="175"/>
      <c r="E446" s="175"/>
      <c r="F446" s="175"/>
      <c r="G446" s="175"/>
      <c r="H446" s="175"/>
      <c r="I446" s="176"/>
      <c r="J446" s="176"/>
      <c r="K446" s="176"/>
      <c r="L446" s="176"/>
      <c r="M446" s="176"/>
      <c r="N446" s="176"/>
      <c r="O446" s="176"/>
      <c r="P446" s="176"/>
      <c r="Q446" s="176"/>
      <c r="R446" s="176"/>
      <c r="S446" s="176"/>
      <c r="T446" s="176"/>
      <c r="U446" s="176"/>
      <c r="V446" s="176"/>
      <c r="W446" s="176"/>
    </row>
    <row r="447" spans="1:23">
      <c r="A447" s="175"/>
      <c r="B447" s="175"/>
      <c r="C447" s="175"/>
      <c r="D447" s="175"/>
      <c r="E447" s="175"/>
      <c r="F447" s="175"/>
      <c r="G447" s="175"/>
      <c r="H447" s="175"/>
      <c r="I447" s="176"/>
      <c r="J447" s="176"/>
      <c r="K447" s="176"/>
      <c r="L447" s="176"/>
      <c r="M447" s="176"/>
      <c r="N447" s="176"/>
      <c r="O447" s="176"/>
      <c r="P447" s="176"/>
      <c r="Q447" s="176"/>
      <c r="R447" s="176"/>
      <c r="S447" s="176"/>
      <c r="T447" s="176"/>
      <c r="U447" s="176"/>
      <c r="V447" s="176"/>
      <c r="W447" s="176"/>
    </row>
    <row r="448" spans="1:23">
      <c r="A448" s="175"/>
      <c r="B448" s="175"/>
      <c r="C448" s="175"/>
      <c r="D448" s="175"/>
      <c r="E448" s="175"/>
      <c r="F448" s="175"/>
      <c r="G448" s="175"/>
      <c r="H448" s="175"/>
      <c r="I448" s="176"/>
      <c r="J448" s="176"/>
      <c r="K448" s="176"/>
      <c r="L448" s="176"/>
      <c r="M448" s="176"/>
      <c r="N448" s="176"/>
      <c r="O448" s="176"/>
      <c r="P448" s="176"/>
      <c r="Q448" s="176"/>
      <c r="R448" s="176"/>
      <c r="S448" s="176"/>
      <c r="T448" s="176"/>
      <c r="U448" s="176"/>
      <c r="V448" s="176"/>
      <c r="W448" s="176"/>
    </row>
    <row r="449" spans="1:23">
      <c r="A449" s="175"/>
      <c r="B449" s="175"/>
      <c r="C449" s="175"/>
      <c r="D449" s="175"/>
      <c r="E449" s="175"/>
      <c r="F449" s="175"/>
      <c r="G449" s="175"/>
      <c r="H449" s="175"/>
      <c r="I449" s="176"/>
      <c r="J449" s="176"/>
      <c r="K449" s="176"/>
      <c r="L449" s="176"/>
      <c r="M449" s="176"/>
      <c r="N449" s="176"/>
      <c r="O449" s="176"/>
      <c r="P449" s="176"/>
      <c r="Q449" s="176"/>
      <c r="R449" s="176"/>
      <c r="S449" s="176"/>
      <c r="T449" s="176"/>
      <c r="U449" s="176"/>
      <c r="V449" s="176"/>
      <c r="W449" s="176"/>
    </row>
    <row r="450" spans="1:23">
      <c r="A450" s="175"/>
      <c r="B450" s="175"/>
      <c r="C450" s="175"/>
      <c r="D450" s="175"/>
      <c r="E450" s="175"/>
      <c r="F450" s="175"/>
      <c r="G450" s="175"/>
      <c r="H450" s="175"/>
      <c r="I450" s="176"/>
      <c r="J450" s="176"/>
      <c r="K450" s="176"/>
      <c r="L450" s="176"/>
      <c r="M450" s="176"/>
      <c r="N450" s="176"/>
      <c r="O450" s="176"/>
      <c r="P450" s="176"/>
      <c r="Q450" s="176"/>
      <c r="R450" s="176"/>
      <c r="S450" s="176"/>
      <c r="T450" s="176"/>
      <c r="U450" s="176"/>
      <c r="V450" s="176"/>
      <c r="W450" s="176"/>
    </row>
    <row r="451" spans="1:23">
      <c r="A451" s="175"/>
      <c r="B451" s="175"/>
      <c r="C451" s="175"/>
      <c r="D451" s="175"/>
      <c r="E451" s="175"/>
      <c r="F451" s="175"/>
      <c r="G451" s="175"/>
      <c r="H451" s="175"/>
      <c r="I451" s="176"/>
      <c r="J451" s="176"/>
      <c r="K451" s="176"/>
      <c r="L451" s="176"/>
      <c r="M451" s="176"/>
      <c r="N451" s="176"/>
      <c r="O451" s="176"/>
      <c r="P451" s="176"/>
      <c r="Q451" s="176"/>
      <c r="R451" s="176"/>
      <c r="S451" s="176"/>
      <c r="T451" s="176"/>
      <c r="U451" s="176"/>
      <c r="V451" s="176"/>
      <c r="W451" s="176"/>
    </row>
    <row r="452" spans="1:23">
      <c r="A452" s="175"/>
      <c r="B452" s="175"/>
      <c r="C452" s="175"/>
      <c r="D452" s="175"/>
      <c r="E452" s="175"/>
      <c r="F452" s="175"/>
      <c r="G452" s="175"/>
      <c r="H452" s="175"/>
      <c r="I452" s="176"/>
      <c r="J452" s="176"/>
      <c r="K452" s="176"/>
      <c r="L452" s="176"/>
      <c r="M452" s="176"/>
      <c r="N452" s="176"/>
      <c r="O452" s="176"/>
      <c r="P452" s="176"/>
      <c r="Q452" s="176"/>
      <c r="R452" s="176"/>
      <c r="S452" s="176"/>
      <c r="T452" s="176"/>
      <c r="U452" s="176"/>
      <c r="V452" s="176"/>
      <c r="W452" s="176"/>
    </row>
    <row r="453" spans="1:23">
      <c r="A453" s="175"/>
      <c r="B453" s="175"/>
      <c r="C453" s="175"/>
      <c r="D453" s="175"/>
      <c r="E453" s="175"/>
      <c r="F453" s="175"/>
      <c r="G453" s="175"/>
      <c r="H453" s="175"/>
      <c r="I453" s="176"/>
      <c r="J453" s="176"/>
      <c r="K453" s="176"/>
      <c r="L453" s="176"/>
      <c r="M453" s="176"/>
      <c r="N453" s="176"/>
      <c r="O453" s="176"/>
      <c r="P453" s="176"/>
      <c r="Q453" s="176"/>
      <c r="R453" s="176"/>
      <c r="S453" s="176"/>
      <c r="T453" s="176"/>
      <c r="U453" s="176"/>
      <c r="V453" s="176"/>
      <c r="W453" s="176"/>
    </row>
    <row r="454" spans="1:23">
      <c r="A454" s="175"/>
      <c r="B454" s="175"/>
      <c r="C454" s="175"/>
      <c r="D454" s="175"/>
      <c r="E454" s="175"/>
      <c r="F454" s="175"/>
      <c r="G454" s="175"/>
      <c r="H454" s="175"/>
      <c r="I454" s="176"/>
      <c r="J454" s="176"/>
      <c r="K454" s="176"/>
      <c r="L454" s="176"/>
      <c r="M454" s="176"/>
      <c r="N454" s="176"/>
      <c r="O454" s="176"/>
      <c r="P454" s="176"/>
      <c r="Q454" s="176"/>
      <c r="R454" s="176"/>
      <c r="S454" s="176"/>
      <c r="T454" s="176"/>
      <c r="U454" s="176"/>
      <c r="V454" s="176"/>
      <c r="W454" s="176"/>
    </row>
    <row r="455" spans="1:23">
      <c r="A455" s="175"/>
      <c r="B455" s="175"/>
      <c r="C455" s="175"/>
      <c r="D455" s="175"/>
      <c r="E455" s="175"/>
      <c r="F455" s="175"/>
      <c r="G455" s="175"/>
      <c r="H455" s="175"/>
      <c r="I455" s="176"/>
      <c r="J455" s="176"/>
      <c r="K455" s="176"/>
      <c r="L455" s="176"/>
      <c r="M455" s="176"/>
      <c r="N455" s="176"/>
      <c r="O455" s="176"/>
      <c r="P455" s="176"/>
      <c r="Q455" s="176"/>
      <c r="R455" s="176"/>
      <c r="S455" s="176"/>
      <c r="T455" s="176"/>
      <c r="U455" s="176"/>
      <c r="V455" s="176"/>
      <c r="W455" s="176"/>
    </row>
    <row r="456" spans="1:23">
      <c r="A456" s="175"/>
      <c r="B456" s="175"/>
      <c r="C456" s="175"/>
      <c r="D456" s="175"/>
      <c r="E456" s="175"/>
      <c r="F456" s="175"/>
      <c r="G456" s="175"/>
      <c r="H456" s="175"/>
      <c r="I456" s="176"/>
      <c r="J456" s="176"/>
      <c r="K456" s="176"/>
      <c r="L456" s="176"/>
      <c r="M456" s="176"/>
      <c r="N456" s="176"/>
      <c r="O456" s="176"/>
      <c r="P456" s="176"/>
      <c r="Q456" s="176"/>
      <c r="R456" s="176"/>
      <c r="S456" s="176"/>
      <c r="T456" s="176"/>
      <c r="U456" s="176"/>
      <c r="V456" s="176"/>
      <c r="W456" s="176"/>
    </row>
    <row r="457" spans="1:23">
      <c r="A457" s="175"/>
      <c r="B457" s="175"/>
      <c r="C457" s="175"/>
      <c r="D457" s="175"/>
      <c r="E457" s="175"/>
      <c r="F457" s="175"/>
      <c r="G457" s="175"/>
      <c r="H457" s="175"/>
      <c r="I457" s="176"/>
      <c r="J457" s="176"/>
      <c r="K457" s="176"/>
      <c r="L457" s="176"/>
      <c r="M457" s="176"/>
      <c r="N457" s="176"/>
      <c r="O457" s="176"/>
      <c r="P457" s="176"/>
      <c r="Q457" s="176"/>
      <c r="R457" s="176"/>
      <c r="S457" s="176"/>
      <c r="T457" s="176"/>
      <c r="U457" s="176"/>
      <c r="V457" s="176"/>
      <c r="W457" s="176"/>
    </row>
    <row r="458" spans="1:23">
      <c r="A458" s="175"/>
      <c r="B458" s="175"/>
      <c r="C458" s="175"/>
      <c r="D458" s="175"/>
      <c r="E458" s="175"/>
      <c r="F458" s="175"/>
      <c r="G458" s="175"/>
      <c r="H458" s="175"/>
      <c r="I458" s="176"/>
      <c r="J458" s="176"/>
      <c r="K458" s="176"/>
      <c r="L458" s="176"/>
      <c r="M458" s="176"/>
      <c r="N458" s="176"/>
      <c r="O458" s="176"/>
      <c r="P458" s="176"/>
      <c r="Q458" s="176"/>
      <c r="R458" s="176"/>
      <c r="S458" s="176"/>
      <c r="T458" s="176"/>
      <c r="U458" s="176"/>
      <c r="V458" s="176"/>
      <c r="W458" s="176"/>
    </row>
    <row r="459" spans="1:23">
      <c r="A459" s="175"/>
      <c r="B459" s="175"/>
      <c r="C459" s="175"/>
      <c r="D459" s="175"/>
      <c r="E459" s="175"/>
      <c r="F459" s="175"/>
      <c r="G459" s="175"/>
      <c r="H459" s="175"/>
      <c r="I459" s="176"/>
      <c r="J459" s="176"/>
      <c r="K459" s="176"/>
      <c r="L459" s="176"/>
      <c r="M459" s="176"/>
      <c r="N459" s="176"/>
      <c r="O459" s="176"/>
      <c r="P459" s="176"/>
      <c r="Q459" s="176"/>
      <c r="R459" s="176"/>
      <c r="S459" s="176"/>
      <c r="T459" s="176"/>
      <c r="U459" s="176"/>
      <c r="V459" s="176"/>
      <c r="W459" s="176"/>
    </row>
    <row r="460" spans="1:23">
      <c r="A460" s="175"/>
      <c r="B460" s="175"/>
      <c r="C460" s="175"/>
      <c r="D460" s="175"/>
      <c r="E460" s="175"/>
      <c r="F460" s="175"/>
      <c r="G460" s="175"/>
      <c r="H460" s="175"/>
      <c r="I460" s="176"/>
      <c r="J460" s="176"/>
      <c r="K460" s="176"/>
      <c r="L460" s="176"/>
      <c r="M460" s="176"/>
      <c r="N460" s="176"/>
      <c r="O460" s="176"/>
      <c r="P460" s="176"/>
      <c r="Q460" s="176"/>
      <c r="R460" s="176"/>
      <c r="S460" s="176"/>
      <c r="T460" s="176"/>
      <c r="U460" s="176"/>
      <c r="V460" s="176"/>
      <c r="W460" s="176"/>
    </row>
    <row r="461" spans="1:23">
      <c r="A461" s="175"/>
      <c r="B461" s="175"/>
      <c r="C461" s="175"/>
      <c r="D461" s="175"/>
      <c r="E461" s="175"/>
      <c r="F461" s="175"/>
      <c r="G461" s="175"/>
      <c r="H461" s="175"/>
      <c r="I461" s="176"/>
      <c r="J461" s="176"/>
      <c r="K461" s="176"/>
      <c r="L461" s="176"/>
      <c r="M461" s="176"/>
      <c r="N461" s="176"/>
      <c r="O461" s="176"/>
      <c r="P461" s="176"/>
      <c r="Q461" s="176"/>
      <c r="R461" s="176"/>
      <c r="S461" s="176"/>
      <c r="T461" s="176"/>
      <c r="U461" s="176"/>
      <c r="V461" s="176"/>
      <c r="W461" s="176"/>
    </row>
    <row r="462" spans="1:23">
      <c r="A462" s="175"/>
      <c r="B462" s="175"/>
      <c r="C462" s="175"/>
      <c r="D462" s="175"/>
      <c r="E462" s="175"/>
      <c r="F462" s="175"/>
      <c r="G462" s="175"/>
      <c r="H462" s="175"/>
      <c r="I462" s="176"/>
      <c r="J462" s="176"/>
      <c r="K462" s="176"/>
      <c r="L462" s="176"/>
      <c r="M462" s="176"/>
      <c r="N462" s="176"/>
      <c r="O462" s="176"/>
      <c r="P462" s="176"/>
      <c r="Q462" s="176"/>
      <c r="R462" s="176"/>
      <c r="S462" s="176"/>
      <c r="T462" s="176"/>
      <c r="U462" s="176"/>
      <c r="V462" s="176"/>
      <c r="W462" s="176"/>
    </row>
    <row r="463" spans="1:23">
      <c r="A463" s="175"/>
      <c r="B463" s="175"/>
      <c r="C463" s="175"/>
      <c r="D463" s="175"/>
      <c r="E463" s="175"/>
      <c r="F463" s="175"/>
      <c r="G463" s="175"/>
      <c r="H463" s="175"/>
      <c r="I463" s="176"/>
      <c r="J463" s="176"/>
      <c r="K463" s="176"/>
      <c r="L463" s="176"/>
      <c r="M463" s="176"/>
      <c r="N463" s="176"/>
      <c r="O463" s="176"/>
      <c r="P463" s="176"/>
      <c r="Q463" s="176"/>
      <c r="R463" s="176"/>
      <c r="S463" s="176"/>
      <c r="T463" s="176"/>
      <c r="U463" s="176"/>
      <c r="V463" s="176"/>
      <c r="W463" s="176"/>
    </row>
    <row r="464" spans="1:23">
      <c r="A464" s="175"/>
      <c r="B464" s="175"/>
      <c r="C464" s="175"/>
      <c r="D464" s="175"/>
      <c r="E464" s="175"/>
      <c r="F464" s="175"/>
      <c r="G464" s="175"/>
      <c r="H464" s="175"/>
      <c r="I464" s="176"/>
      <c r="J464" s="176"/>
      <c r="K464" s="176"/>
      <c r="L464" s="176"/>
      <c r="M464" s="176"/>
      <c r="N464" s="176"/>
      <c r="O464" s="176"/>
      <c r="P464" s="176"/>
      <c r="Q464" s="176"/>
      <c r="R464" s="176"/>
      <c r="S464" s="176"/>
      <c r="T464" s="176"/>
      <c r="U464" s="176"/>
      <c r="V464" s="176"/>
      <c r="W464" s="176"/>
    </row>
    <row r="465" spans="1:23">
      <c r="A465" s="175"/>
      <c r="B465" s="175"/>
      <c r="C465" s="175"/>
      <c r="D465" s="175"/>
      <c r="E465" s="175"/>
      <c r="F465" s="175"/>
      <c r="G465" s="175"/>
      <c r="H465" s="175"/>
      <c r="I465" s="176"/>
      <c r="J465" s="176"/>
      <c r="K465" s="176"/>
      <c r="L465" s="176"/>
      <c r="M465" s="176"/>
      <c r="N465" s="176"/>
      <c r="O465" s="176"/>
      <c r="P465" s="176"/>
      <c r="Q465" s="176"/>
      <c r="R465" s="176"/>
      <c r="S465" s="176"/>
      <c r="T465" s="176"/>
      <c r="U465" s="176"/>
      <c r="V465" s="176"/>
      <c r="W465" s="176"/>
    </row>
    <row r="466" spans="1:23">
      <c r="A466" s="175"/>
      <c r="B466" s="175"/>
      <c r="C466" s="175"/>
      <c r="D466" s="175"/>
      <c r="E466" s="175"/>
      <c r="F466" s="175"/>
      <c r="G466" s="175"/>
      <c r="H466" s="175"/>
      <c r="I466" s="176"/>
      <c r="J466" s="176"/>
      <c r="K466" s="176"/>
      <c r="L466" s="176"/>
      <c r="M466" s="176"/>
      <c r="N466" s="176"/>
      <c r="O466" s="176"/>
      <c r="P466" s="176"/>
      <c r="Q466" s="176"/>
      <c r="R466" s="176"/>
      <c r="S466" s="176"/>
      <c r="T466" s="176"/>
      <c r="U466" s="176"/>
      <c r="V466" s="176"/>
      <c r="W466" s="176"/>
    </row>
    <row r="467" spans="1:23">
      <c r="A467" s="175"/>
      <c r="B467" s="175"/>
      <c r="C467" s="175"/>
      <c r="D467" s="175"/>
      <c r="E467" s="175"/>
      <c r="F467" s="175"/>
      <c r="G467" s="175"/>
      <c r="H467" s="175"/>
      <c r="I467" s="176"/>
      <c r="J467" s="176"/>
      <c r="K467" s="176"/>
      <c r="L467" s="176"/>
      <c r="M467" s="176"/>
      <c r="N467" s="176"/>
      <c r="O467" s="176"/>
      <c r="P467" s="176"/>
      <c r="Q467" s="176"/>
      <c r="R467" s="176"/>
      <c r="S467" s="176"/>
      <c r="T467" s="176"/>
      <c r="U467" s="176"/>
      <c r="V467" s="176"/>
      <c r="W467" s="176"/>
    </row>
    <row r="468" spans="1:23">
      <c r="A468" s="175"/>
      <c r="B468" s="175"/>
      <c r="C468" s="175"/>
      <c r="D468" s="175"/>
      <c r="E468" s="175"/>
      <c r="F468" s="175"/>
      <c r="G468" s="175"/>
      <c r="H468" s="175"/>
      <c r="I468" s="176"/>
      <c r="J468" s="176"/>
      <c r="K468" s="176"/>
      <c r="L468" s="176"/>
      <c r="M468" s="176"/>
      <c r="N468" s="176"/>
      <c r="O468" s="176"/>
      <c r="P468" s="176"/>
      <c r="Q468" s="176"/>
      <c r="R468" s="176"/>
      <c r="S468" s="176"/>
      <c r="T468" s="176"/>
      <c r="U468" s="176"/>
      <c r="V468" s="176"/>
      <c r="W468" s="176"/>
    </row>
    <row r="469" spans="1:23">
      <c r="A469" s="175"/>
      <c r="B469" s="175"/>
      <c r="C469" s="175"/>
      <c r="D469" s="175"/>
      <c r="E469" s="175"/>
      <c r="F469" s="175"/>
      <c r="G469" s="175"/>
      <c r="H469" s="175"/>
      <c r="I469" s="176"/>
      <c r="J469" s="176"/>
      <c r="K469" s="176"/>
      <c r="L469" s="176"/>
      <c r="M469" s="176"/>
      <c r="N469" s="176"/>
      <c r="O469" s="176"/>
      <c r="P469" s="176"/>
      <c r="Q469" s="176"/>
      <c r="R469" s="176"/>
      <c r="S469" s="176"/>
      <c r="T469" s="176"/>
      <c r="U469" s="176"/>
      <c r="V469" s="176"/>
      <c r="W469" s="176"/>
    </row>
    <row r="470" spans="1:23">
      <c r="A470" s="175"/>
      <c r="B470" s="175"/>
      <c r="C470" s="175"/>
      <c r="D470" s="175"/>
      <c r="E470" s="175"/>
      <c r="F470" s="175"/>
      <c r="G470" s="175"/>
      <c r="H470" s="175"/>
      <c r="I470" s="176"/>
      <c r="J470" s="176"/>
      <c r="K470" s="176"/>
      <c r="L470" s="176"/>
      <c r="M470" s="176"/>
      <c r="N470" s="176"/>
      <c r="O470" s="176"/>
      <c r="P470" s="176"/>
      <c r="Q470" s="176"/>
      <c r="R470" s="176"/>
      <c r="S470" s="176"/>
      <c r="T470" s="176"/>
      <c r="U470" s="176"/>
      <c r="V470" s="176"/>
      <c r="W470" s="176"/>
    </row>
    <row r="471" spans="1:23">
      <c r="A471" s="175"/>
      <c r="B471" s="175"/>
      <c r="C471" s="175"/>
      <c r="D471" s="175"/>
      <c r="E471" s="175"/>
      <c r="F471" s="175"/>
      <c r="G471" s="175"/>
      <c r="H471" s="175"/>
      <c r="I471" s="176"/>
      <c r="J471" s="176"/>
      <c r="K471" s="176"/>
      <c r="L471" s="176"/>
      <c r="M471" s="176"/>
      <c r="N471" s="176"/>
      <c r="O471" s="176"/>
      <c r="P471" s="176"/>
      <c r="Q471" s="176"/>
      <c r="R471" s="176"/>
      <c r="S471" s="176"/>
      <c r="T471" s="176"/>
      <c r="U471" s="176"/>
      <c r="V471" s="176"/>
      <c r="W471" s="176"/>
    </row>
    <row r="472" spans="1:23">
      <c r="A472" s="175"/>
      <c r="B472" s="175"/>
      <c r="C472" s="175"/>
      <c r="D472" s="175"/>
      <c r="E472" s="175"/>
      <c r="F472" s="175"/>
      <c r="G472" s="175"/>
      <c r="H472" s="175"/>
      <c r="I472" s="176"/>
      <c r="J472" s="176"/>
      <c r="K472" s="176"/>
      <c r="L472" s="176"/>
      <c r="M472" s="176"/>
      <c r="N472" s="176"/>
      <c r="O472" s="176"/>
      <c r="P472" s="176"/>
      <c r="Q472" s="176"/>
      <c r="R472" s="176"/>
      <c r="S472" s="176"/>
      <c r="T472" s="176"/>
      <c r="U472" s="176"/>
      <c r="V472" s="176"/>
      <c r="W472" s="176"/>
    </row>
    <row r="473" spans="1:23">
      <c r="A473" s="175"/>
      <c r="B473" s="175"/>
      <c r="C473" s="175"/>
      <c r="D473" s="175"/>
      <c r="E473" s="175"/>
      <c r="F473" s="175"/>
      <c r="G473" s="175"/>
      <c r="H473" s="175"/>
      <c r="I473" s="176"/>
      <c r="J473" s="176"/>
      <c r="K473" s="176"/>
      <c r="L473" s="176"/>
      <c r="M473" s="176"/>
      <c r="N473" s="176"/>
      <c r="O473" s="176"/>
      <c r="P473" s="176"/>
      <c r="Q473" s="176"/>
      <c r="R473" s="176"/>
      <c r="S473" s="176"/>
      <c r="T473" s="176"/>
      <c r="U473" s="176"/>
      <c r="V473" s="176"/>
      <c r="W473" s="176"/>
    </row>
    <row r="474" spans="1:23">
      <c r="A474" s="175"/>
      <c r="B474" s="175"/>
      <c r="C474" s="175"/>
      <c r="D474" s="175"/>
      <c r="E474" s="175"/>
      <c r="F474" s="175"/>
      <c r="G474" s="175"/>
      <c r="H474" s="175"/>
      <c r="I474" s="176"/>
      <c r="J474" s="176"/>
      <c r="K474" s="176"/>
      <c r="L474" s="176"/>
      <c r="M474" s="176"/>
      <c r="N474" s="176"/>
      <c r="O474" s="176"/>
      <c r="P474" s="176"/>
      <c r="Q474" s="176"/>
      <c r="R474" s="176"/>
      <c r="S474" s="176"/>
      <c r="T474" s="176"/>
      <c r="U474" s="176"/>
      <c r="V474" s="176"/>
      <c r="W474" s="176"/>
    </row>
    <row r="475" spans="1:23">
      <c r="A475" s="175"/>
      <c r="B475" s="175"/>
      <c r="C475" s="175"/>
      <c r="D475" s="175"/>
      <c r="E475" s="175"/>
      <c r="F475" s="175"/>
      <c r="G475" s="175"/>
      <c r="H475" s="175"/>
      <c r="I475" s="176"/>
      <c r="J475" s="176"/>
      <c r="K475" s="176"/>
      <c r="L475" s="176"/>
      <c r="M475" s="176"/>
      <c r="N475" s="176"/>
      <c r="O475" s="176"/>
      <c r="P475" s="176"/>
      <c r="Q475" s="176"/>
      <c r="R475" s="176"/>
      <c r="S475" s="176"/>
      <c r="T475" s="176"/>
      <c r="U475" s="176"/>
      <c r="V475" s="176"/>
      <c r="W475" s="176"/>
    </row>
    <row r="476" spans="1:23">
      <c r="A476" s="175"/>
      <c r="B476" s="175"/>
      <c r="C476" s="175"/>
      <c r="D476" s="175"/>
      <c r="E476" s="175"/>
      <c r="F476" s="175"/>
      <c r="G476" s="175"/>
      <c r="H476" s="175"/>
      <c r="I476" s="176"/>
      <c r="J476" s="176"/>
      <c r="K476" s="176"/>
      <c r="L476" s="176"/>
      <c r="M476" s="176"/>
      <c r="N476" s="176"/>
      <c r="O476" s="176"/>
      <c r="P476" s="176"/>
      <c r="Q476" s="176"/>
      <c r="R476" s="176"/>
      <c r="S476" s="176"/>
      <c r="T476" s="176"/>
      <c r="U476" s="176"/>
      <c r="V476" s="176"/>
      <c r="W476" s="176"/>
    </row>
    <row r="477" spans="1:23">
      <c r="A477" s="175"/>
      <c r="B477" s="175"/>
      <c r="C477" s="175"/>
      <c r="D477" s="175"/>
      <c r="E477" s="175"/>
      <c r="F477" s="175"/>
      <c r="G477" s="175"/>
      <c r="H477" s="175"/>
      <c r="I477" s="176"/>
      <c r="J477" s="176"/>
      <c r="K477" s="176"/>
      <c r="L477" s="176"/>
      <c r="M477" s="176"/>
      <c r="N477" s="176"/>
      <c r="O477" s="176"/>
      <c r="P477" s="176"/>
      <c r="Q477" s="176"/>
      <c r="R477" s="176"/>
      <c r="S477" s="176"/>
      <c r="T477" s="176"/>
      <c r="U477" s="176"/>
      <c r="V477" s="176"/>
      <c r="W477" s="176"/>
    </row>
    <row r="478" spans="1:23">
      <c r="A478" s="175"/>
      <c r="B478" s="175"/>
      <c r="C478" s="175"/>
      <c r="D478" s="175"/>
      <c r="E478" s="175"/>
      <c r="F478" s="175"/>
      <c r="G478" s="175"/>
      <c r="H478" s="175"/>
      <c r="I478" s="176"/>
      <c r="J478" s="176"/>
      <c r="K478" s="176"/>
      <c r="L478" s="176"/>
      <c r="M478" s="176"/>
      <c r="N478" s="176"/>
      <c r="O478" s="176"/>
      <c r="P478" s="176"/>
      <c r="Q478" s="176"/>
      <c r="R478" s="176"/>
      <c r="S478" s="176"/>
      <c r="T478" s="176"/>
      <c r="U478" s="176"/>
      <c r="V478" s="176"/>
      <c r="W478" s="176"/>
    </row>
    <row r="479" spans="1:23">
      <c r="A479" s="175"/>
      <c r="B479" s="175"/>
      <c r="C479" s="175"/>
      <c r="D479" s="175"/>
      <c r="E479" s="175"/>
      <c r="F479" s="175"/>
      <c r="G479" s="175"/>
      <c r="H479" s="175"/>
      <c r="I479" s="176"/>
      <c r="J479" s="176"/>
      <c r="K479" s="176"/>
      <c r="L479" s="176"/>
      <c r="M479" s="176"/>
      <c r="N479" s="176"/>
      <c r="O479" s="176"/>
      <c r="P479" s="176"/>
      <c r="Q479" s="176"/>
      <c r="R479" s="176"/>
      <c r="S479" s="176"/>
      <c r="T479" s="176"/>
      <c r="U479" s="176"/>
      <c r="V479" s="176"/>
      <c r="W479" s="176"/>
    </row>
    <row r="480" spans="1:23">
      <c r="A480" s="175"/>
      <c r="B480" s="175"/>
      <c r="C480" s="175"/>
      <c r="D480" s="175"/>
      <c r="E480" s="175"/>
      <c r="F480" s="175"/>
      <c r="G480" s="175"/>
      <c r="H480" s="175"/>
      <c r="I480" s="176"/>
      <c r="J480" s="176"/>
      <c r="K480" s="176"/>
      <c r="L480" s="176"/>
      <c r="M480" s="176"/>
      <c r="N480" s="176"/>
      <c r="O480" s="176"/>
      <c r="P480" s="176"/>
      <c r="Q480" s="176"/>
      <c r="R480" s="176"/>
      <c r="S480" s="176"/>
      <c r="T480" s="176"/>
      <c r="U480" s="176"/>
      <c r="V480" s="176"/>
      <c r="W480" s="176"/>
    </row>
    <row r="481" spans="1:23">
      <c r="A481" s="175"/>
      <c r="B481" s="175"/>
      <c r="C481" s="175"/>
      <c r="D481" s="175"/>
      <c r="E481" s="175"/>
      <c r="F481" s="175"/>
      <c r="G481" s="175"/>
      <c r="H481" s="175"/>
      <c r="I481" s="176"/>
      <c r="J481" s="176"/>
      <c r="K481" s="176"/>
      <c r="L481" s="176"/>
      <c r="M481" s="176"/>
      <c r="N481" s="176"/>
      <c r="O481" s="176"/>
      <c r="P481" s="176"/>
      <c r="Q481" s="176"/>
      <c r="R481" s="176"/>
      <c r="S481" s="176"/>
      <c r="T481" s="176"/>
      <c r="U481" s="176"/>
      <c r="V481" s="176"/>
      <c r="W481" s="176"/>
    </row>
    <row r="482" spans="1:23">
      <c r="A482" s="175"/>
      <c r="B482" s="175"/>
      <c r="C482" s="175"/>
      <c r="D482" s="175"/>
      <c r="E482" s="175"/>
      <c r="F482" s="175"/>
      <c r="G482" s="175"/>
      <c r="H482" s="175"/>
      <c r="I482" s="176"/>
      <c r="J482" s="176"/>
      <c r="K482" s="176"/>
      <c r="L482" s="176"/>
      <c r="M482" s="176"/>
      <c r="N482" s="176"/>
      <c r="O482" s="176"/>
      <c r="P482" s="176"/>
      <c r="Q482" s="176"/>
      <c r="R482" s="176"/>
      <c r="S482" s="176"/>
      <c r="T482" s="176"/>
      <c r="U482" s="176"/>
      <c r="V482" s="176"/>
      <c r="W482" s="176"/>
    </row>
    <row r="483" spans="1:23">
      <c r="A483" s="175"/>
      <c r="B483" s="175"/>
      <c r="C483" s="175"/>
      <c r="D483" s="175"/>
      <c r="E483" s="175"/>
      <c r="F483" s="175"/>
      <c r="G483" s="175"/>
      <c r="H483" s="175"/>
      <c r="I483" s="176"/>
      <c r="J483" s="176"/>
      <c r="K483" s="176"/>
      <c r="L483" s="176"/>
      <c r="M483" s="176"/>
      <c r="N483" s="176"/>
      <c r="O483" s="176"/>
      <c r="P483" s="176"/>
      <c r="Q483" s="176"/>
      <c r="R483" s="176"/>
      <c r="S483" s="176"/>
      <c r="T483" s="176"/>
      <c r="U483" s="176"/>
      <c r="V483" s="176"/>
      <c r="W483" s="176"/>
    </row>
    <row r="484" spans="1:23">
      <c r="A484" s="175"/>
      <c r="B484" s="175"/>
      <c r="C484" s="175"/>
      <c r="D484" s="175"/>
      <c r="E484" s="175"/>
      <c r="F484" s="175"/>
      <c r="G484" s="175"/>
      <c r="H484" s="175"/>
      <c r="I484" s="176"/>
      <c r="J484" s="176"/>
      <c r="K484" s="176"/>
      <c r="L484" s="176"/>
      <c r="M484" s="176"/>
      <c r="N484" s="176"/>
      <c r="O484" s="176"/>
      <c r="P484" s="176"/>
      <c r="Q484" s="176"/>
      <c r="R484" s="176"/>
      <c r="S484" s="176"/>
      <c r="T484" s="176"/>
      <c r="U484" s="176"/>
      <c r="V484" s="176"/>
      <c r="W484" s="176"/>
    </row>
    <row r="485" spans="1:23">
      <c r="A485" s="175"/>
      <c r="B485" s="175"/>
      <c r="C485" s="175"/>
      <c r="D485" s="175"/>
      <c r="E485" s="175"/>
      <c r="F485" s="175"/>
      <c r="G485" s="175"/>
      <c r="H485" s="175"/>
      <c r="I485" s="176"/>
      <c r="J485" s="176"/>
      <c r="K485" s="176"/>
      <c r="L485" s="176"/>
      <c r="M485" s="176"/>
      <c r="N485" s="176"/>
      <c r="O485" s="176"/>
      <c r="P485" s="176"/>
      <c r="Q485" s="176"/>
      <c r="R485" s="176"/>
      <c r="S485" s="176"/>
      <c r="T485" s="176"/>
      <c r="U485" s="176"/>
      <c r="V485" s="176"/>
      <c r="W485" s="176"/>
    </row>
    <row r="486" spans="1:23">
      <c r="A486" s="175"/>
      <c r="B486" s="175"/>
      <c r="C486" s="175"/>
      <c r="D486" s="175"/>
      <c r="E486" s="175"/>
      <c r="F486" s="175"/>
      <c r="G486" s="175"/>
      <c r="H486" s="175"/>
      <c r="I486" s="176"/>
      <c r="J486" s="176"/>
      <c r="K486" s="176"/>
      <c r="L486" s="176"/>
      <c r="M486" s="176"/>
      <c r="N486" s="176"/>
      <c r="O486" s="176"/>
      <c r="P486" s="176"/>
      <c r="Q486" s="176"/>
      <c r="R486" s="176"/>
      <c r="S486" s="176"/>
      <c r="T486" s="176"/>
      <c r="U486" s="176"/>
      <c r="V486" s="176"/>
      <c r="W486" s="176"/>
    </row>
    <row r="487" spans="1:23">
      <c r="A487" s="175"/>
      <c r="B487" s="175"/>
      <c r="C487" s="175"/>
      <c r="D487" s="175"/>
      <c r="E487" s="175"/>
      <c r="F487" s="175"/>
      <c r="G487" s="175"/>
      <c r="H487" s="175"/>
      <c r="I487" s="176"/>
      <c r="J487" s="176"/>
      <c r="K487" s="176"/>
      <c r="L487" s="176"/>
      <c r="M487" s="176"/>
      <c r="N487" s="176"/>
      <c r="O487" s="176"/>
      <c r="P487" s="176"/>
      <c r="Q487" s="176"/>
      <c r="R487" s="176"/>
      <c r="S487" s="176"/>
      <c r="T487" s="176"/>
      <c r="U487" s="176"/>
      <c r="V487" s="176"/>
      <c r="W487" s="176"/>
    </row>
    <row r="488" spans="1:23">
      <c r="A488" s="175"/>
      <c r="B488" s="175"/>
      <c r="C488" s="175"/>
      <c r="D488" s="175"/>
      <c r="E488" s="175"/>
      <c r="F488" s="175"/>
      <c r="G488" s="175"/>
      <c r="H488" s="175"/>
      <c r="I488" s="176"/>
      <c r="J488" s="176"/>
      <c r="K488" s="176"/>
      <c r="L488" s="176"/>
      <c r="M488" s="176"/>
      <c r="N488" s="176"/>
      <c r="O488" s="176"/>
      <c r="P488" s="176"/>
      <c r="Q488" s="176"/>
      <c r="R488" s="176"/>
      <c r="S488" s="176"/>
      <c r="T488" s="176"/>
      <c r="U488" s="176"/>
      <c r="V488" s="176"/>
      <c r="W488" s="176"/>
    </row>
    <row r="489" spans="1:23">
      <c r="A489" s="175"/>
      <c r="B489" s="175"/>
      <c r="C489" s="175"/>
      <c r="D489" s="175"/>
      <c r="E489" s="175"/>
      <c r="F489" s="175"/>
      <c r="G489" s="175"/>
      <c r="H489" s="175"/>
      <c r="I489" s="176"/>
      <c r="J489" s="176"/>
      <c r="K489" s="176"/>
      <c r="L489" s="176"/>
      <c r="M489" s="176"/>
      <c r="N489" s="176"/>
      <c r="O489" s="176"/>
      <c r="P489" s="176"/>
      <c r="Q489" s="176"/>
      <c r="R489" s="176"/>
      <c r="S489" s="176"/>
      <c r="T489" s="176"/>
      <c r="U489" s="176"/>
      <c r="V489" s="176"/>
      <c r="W489" s="176"/>
    </row>
    <row r="490" spans="1:23">
      <c r="A490" s="175"/>
      <c r="B490" s="175"/>
      <c r="C490" s="175"/>
      <c r="D490" s="175"/>
      <c r="E490" s="175"/>
      <c r="F490" s="175"/>
      <c r="G490" s="175"/>
      <c r="H490" s="175"/>
      <c r="I490" s="176"/>
      <c r="J490" s="176"/>
      <c r="K490" s="176"/>
      <c r="L490" s="176"/>
      <c r="M490" s="176"/>
      <c r="N490" s="176"/>
      <c r="O490" s="176"/>
      <c r="P490" s="176"/>
      <c r="Q490" s="176"/>
      <c r="R490" s="176"/>
      <c r="S490" s="176"/>
      <c r="T490" s="176"/>
      <c r="U490" s="176"/>
      <c r="V490" s="176"/>
      <c r="W490" s="176"/>
    </row>
    <row r="491" spans="1:23">
      <c r="A491" s="175"/>
      <c r="B491" s="175"/>
      <c r="C491" s="175"/>
      <c r="D491" s="175"/>
      <c r="E491" s="175"/>
      <c r="F491" s="175"/>
      <c r="G491" s="175"/>
      <c r="H491" s="175"/>
      <c r="I491" s="176"/>
      <c r="J491" s="176"/>
      <c r="K491" s="176"/>
      <c r="L491" s="176"/>
      <c r="M491" s="176"/>
      <c r="N491" s="176"/>
      <c r="O491" s="176"/>
      <c r="P491" s="176"/>
      <c r="Q491" s="176"/>
      <c r="R491" s="176"/>
      <c r="S491" s="176"/>
      <c r="T491" s="176"/>
      <c r="U491" s="176"/>
      <c r="V491" s="176"/>
      <c r="W491" s="176"/>
    </row>
    <row r="492" spans="1:23">
      <c r="A492" s="175"/>
      <c r="B492" s="175"/>
      <c r="C492" s="175"/>
      <c r="D492" s="175"/>
      <c r="E492" s="175"/>
      <c r="F492" s="175"/>
      <c r="G492" s="175"/>
      <c r="H492" s="175"/>
      <c r="I492" s="176"/>
      <c r="J492" s="176"/>
      <c r="K492" s="176"/>
      <c r="L492" s="176"/>
      <c r="M492" s="176"/>
      <c r="N492" s="176"/>
      <c r="O492" s="176"/>
      <c r="P492" s="176"/>
      <c r="Q492" s="176"/>
      <c r="R492" s="176"/>
      <c r="S492" s="176"/>
      <c r="T492" s="176"/>
      <c r="U492" s="176"/>
      <c r="V492" s="176"/>
      <c r="W492" s="176"/>
    </row>
    <row r="493" spans="1:23">
      <c r="A493" s="175"/>
      <c r="B493" s="175"/>
      <c r="C493" s="175"/>
      <c r="D493" s="175"/>
      <c r="E493" s="175"/>
      <c r="F493" s="175"/>
      <c r="G493" s="175"/>
      <c r="H493" s="175"/>
      <c r="I493" s="176"/>
      <c r="J493" s="176"/>
      <c r="K493" s="176"/>
      <c r="L493" s="176"/>
      <c r="M493" s="176"/>
      <c r="N493" s="176"/>
      <c r="O493" s="176"/>
      <c r="P493" s="176"/>
      <c r="Q493" s="176"/>
      <c r="R493" s="176"/>
      <c r="S493" s="176"/>
      <c r="T493" s="176"/>
      <c r="U493" s="176"/>
      <c r="V493" s="176"/>
      <c r="W493" s="176"/>
    </row>
    <row r="494" spans="1:23">
      <c r="A494" s="175"/>
      <c r="B494" s="175"/>
      <c r="C494" s="175"/>
      <c r="D494" s="175"/>
      <c r="E494" s="175"/>
      <c r="F494" s="175"/>
      <c r="G494" s="175"/>
      <c r="H494" s="175"/>
      <c r="I494" s="176"/>
      <c r="J494" s="176"/>
      <c r="K494" s="176"/>
      <c r="L494" s="176"/>
      <c r="M494" s="176"/>
      <c r="N494" s="176"/>
      <c r="O494" s="176"/>
      <c r="P494" s="176"/>
      <c r="Q494" s="176"/>
      <c r="R494" s="176"/>
      <c r="S494" s="176"/>
      <c r="T494" s="176"/>
      <c r="U494" s="176"/>
      <c r="V494" s="176"/>
      <c r="W494" s="176"/>
    </row>
    <row r="495" spans="1:23">
      <c r="A495" s="175"/>
      <c r="B495" s="175"/>
      <c r="C495" s="175"/>
      <c r="D495" s="175"/>
      <c r="E495" s="175"/>
      <c r="F495" s="175"/>
      <c r="G495" s="175"/>
      <c r="H495" s="175"/>
      <c r="I495" s="176"/>
      <c r="J495" s="176"/>
      <c r="K495" s="176"/>
      <c r="L495" s="176"/>
      <c r="M495" s="176"/>
      <c r="N495" s="176"/>
      <c r="O495" s="176"/>
      <c r="P495" s="176"/>
      <c r="Q495" s="176"/>
      <c r="R495" s="176"/>
      <c r="S495" s="176"/>
      <c r="T495" s="176"/>
      <c r="U495" s="176"/>
      <c r="V495" s="176"/>
      <c r="W495" s="176"/>
    </row>
    <row r="496" spans="1:23">
      <c r="A496" s="175"/>
      <c r="B496" s="175"/>
      <c r="C496" s="175"/>
      <c r="D496" s="175"/>
      <c r="E496" s="175"/>
      <c r="F496" s="175"/>
      <c r="G496" s="175"/>
      <c r="H496" s="175"/>
      <c r="I496" s="176"/>
      <c r="J496" s="176"/>
      <c r="K496" s="176"/>
      <c r="L496" s="176"/>
      <c r="M496" s="176"/>
      <c r="N496" s="176"/>
      <c r="O496" s="176"/>
      <c r="P496" s="176"/>
      <c r="Q496" s="176"/>
      <c r="R496" s="176"/>
      <c r="S496" s="176"/>
      <c r="T496" s="176"/>
      <c r="U496" s="176"/>
      <c r="V496" s="176"/>
      <c r="W496" s="176"/>
    </row>
    <row r="497" spans="1:23">
      <c r="A497" s="175"/>
      <c r="B497" s="175"/>
      <c r="C497" s="175"/>
      <c r="D497" s="175"/>
      <c r="E497" s="175"/>
      <c r="F497" s="175"/>
      <c r="G497" s="175"/>
      <c r="H497" s="175"/>
      <c r="I497" s="176"/>
      <c r="J497" s="176"/>
      <c r="K497" s="176"/>
      <c r="L497" s="176"/>
      <c r="M497" s="176"/>
      <c r="N497" s="176"/>
      <c r="O497" s="176"/>
      <c r="P497" s="176"/>
      <c r="Q497" s="176"/>
      <c r="R497" s="176"/>
      <c r="S497" s="176"/>
      <c r="T497" s="176"/>
      <c r="U497" s="176"/>
      <c r="V497" s="176"/>
      <c r="W497" s="176"/>
    </row>
    <row r="498" spans="1:23">
      <c r="A498" s="175"/>
      <c r="B498" s="175"/>
      <c r="C498" s="175"/>
      <c r="D498" s="175"/>
      <c r="E498" s="175"/>
      <c r="F498" s="175"/>
      <c r="G498" s="175"/>
      <c r="H498" s="175"/>
      <c r="I498" s="176"/>
      <c r="J498" s="176"/>
      <c r="K498" s="176"/>
      <c r="L498" s="176"/>
      <c r="M498" s="176"/>
      <c r="N498" s="176"/>
      <c r="O498" s="176"/>
      <c r="P498" s="176"/>
      <c r="Q498" s="176"/>
      <c r="R498" s="176"/>
      <c r="S498" s="176"/>
      <c r="T498" s="176"/>
      <c r="U498" s="176"/>
      <c r="V498" s="176"/>
      <c r="W498" s="176"/>
    </row>
    <row r="499" spans="1:23">
      <c r="A499" s="175"/>
      <c r="B499" s="175"/>
      <c r="C499" s="175"/>
      <c r="D499" s="175"/>
      <c r="E499" s="175"/>
      <c r="F499" s="175"/>
      <c r="G499" s="175"/>
      <c r="H499" s="175"/>
      <c r="I499" s="176"/>
      <c r="J499" s="176"/>
      <c r="K499" s="176"/>
      <c r="L499" s="176"/>
      <c r="M499" s="176"/>
      <c r="N499" s="176"/>
      <c r="O499" s="176"/>
      <c r="P499" s="176"/>
      <c r="Q499" s="176"/>
      <c r="R499" s="176"/>
      <c r="S499" s="176"/>
      <c r="T499" s="176"/>
      <c r="U499" s="176"/>
      <c r="V499" s="176"/>
      <c r="W499" s="176"/>
    </row>
    <row r="500" spans="1:23">
      <c r="A500" s="175"/>
      <c r="B500" s="175"/>
      <c r="C500" s="175"/>
      <c r="D500" s="175"/>
      <c r="E500" s="175"/>
      <c r="F500" s="175"/>
      <c r="G500" s="175"/>
      <c r="H500" s="175"/>
      <c r="I500" s="176"/>
      <c r="J500" s="176"/>
      <c r="K500" s="176"/>
      <c r="L500" s="176"/>
      <c r="M500" s="176"/>
      <c r="N500" s="176"/>
      <c r="O500" s="176"/>
      <c r="P500" s="176"/>
      <c r="Q500" s="176"/>
      <c r="R500" s="176"/>
      <c r="S500" s="176"/>
      <c r="T500" s="176"/>
      <c r="U500" s="176"/>
      <c r="V500" s="176"/>
      <c r="W500" s="176"/>
    </row>
    <row r="501" spans="1:23">
      <c r="A501" s="175"/>
      <c r="B501" s="175"/>
      <c r="C501" s="175"/>
      <c r="D501" s="175"/>
      <c r="E501" s="175"/>
      <c r="F501" s="175"/>
      <c r="G501" s="175"/>
      <c r="H501" s="175"/>
      <c r="I501" s="176"/>
      <c r="J501" s="176"/>
      <c r="K501" s="176"/>
      <c r="L501" s="176"/>
      <c r="M501" s="176"/>
      <c r="N501" s="176"/>
      <c r="O501" s="176"/>
      <c r="P501" s="176"/>
      <c r="Q501" s="176"/>
      <c r="R501" s="176"/>
      <c r="S501" s="176"/>
      <c r="T501" s="176"/>
      <c r="U501" s="176"/>
      <c r="V501" s="176"/>
      <c r="W501" s="176"/>
    </row>
    <row r="502" spans="1:23">
      <c r="A502" s="175"/>
      <c r="B502" s="175"/>
      <c r="C502" s="175"/>
      <c r="D502" s="175"/>
      <c r="E502" s="175"/>
      <c r="F502" s="175"/>
      <c r="G502" s="175"/>
      <c r="H502" s="175"/>
      <c r="I502" s="176"/>
      <c r="J502" s="176"/>
      <c r="K502" s="176"/>
      <c r="L502" s="176"/>
      <c r="M502" s="176"/>
      <c r="N502" s="176"/>
      <c r="O502" s="176"/>
      <c r="P502" s="176"/>
      <c r="Q502" s="176"/>
      <c r="R502" s="176"/>
      <c r="S502" s="176"/>
      <c r="T502" s="176"/>
      <c r="U502" s="176"/>
      <c r="V502" s="176"/>
      <c r="W502" s="176"/>
    </row>
    <row r="503" spans="1:23">
      <c r="A503" s="175"/>
      <c r="B503" s="175"/>
      <c r="C503" s="175"/>
      <c r="D503" s="175"/>
      <c r="E503" s="175"/>
      <c r="F503" s="175"/>
      <c r="G503" s="175"/>
      <c r="H503" s="175"/>
      <c r="I503" s="176"/>
      <c r="J503" s="176"/>
      <c r="K503" s="176"/>
      <c r="L503" s="176"/>
      <c r="M503" s="176"/>
      <c r="N503" s="176"/>
      <c r="O503" s="176"/>
      <c r="P503" s="176"/>
      <c r="Q503" s="176"/>
      <c r="R503" s="176"/>
      <c r="S503" s="176"/>
      <c r="T503" s="176"/>
      <c r="U503" s="176"/>
      <c r="V503" s="176"/>
      <c r="W503" s="176"/>
    </row>
    <row r="504" spans="1:23">
      <c r="A504" s="175"/>
      <c r="B504" s="175"/>
      <c r="C504" s="175"/>
      <c r="D504" s="175"/>
      <c r="E504" s="175"/>
      <c r="F504" s="175"/>
      <c r="G504" s="175"/>
      <c r="H504" s="175"/>
      <c r="I504" s="176"/>
      <c r="J504" s="176"/>
      <c r="K504" s="176"/>
      <c r="L504" s="176"/>
      <c r="M504" s="176"/>
      <c r="N504" s="176"/>
      <c r="O504" s="176"/>
      <c r="P504" s="176"/>
      <c r="Q504" s="176"/>
      <c r="R504" s="176"/>
      <c r="S504" s="176"/>
      <c r="T504" s="176"/>
      <c r="U504" s="176"/>
      <c r="V504" s="176"/>
      <c r="W504" s="176"/>
    </row>
    <row r="505" spans="1:23">
      <c r="A505" s="175"/>
      <c r="B505" s="175"/>
      <c r="C505" s="175"/>
      <c r="D505" s="175"/>
      <c r="E505" s="175"/>
      <c r="F505" s="175"/>
      <c r="G505" s="175"/>
      <c r="H505" s="175"/>
      <c r="I505" s="176"/>
      <c r="J505" s="176"/>
      <c r="K505" s="176"/>
      <c r="L505" s="176"/>
      <c r="M505" s="176"/>
      <c r="N505" s="176"/>
      <c r="O505" s="176"/>
      <c r="P505" s="176"/>
      <c r="Q505" s="176"/>
      <c r="R505" s="176"/>
      <c r="S505" s="176"/>
      <c r="T505" s="176"/>
      <c r="U505" s="176"/>
      <c r="V505" s="176"/>
      <c r="W505" s="176"/>
    </row>
    <row r="506" spans="1:23">
      <c r="A506" s="175"/>
      <c r="B506" s="175"/>
      <c r="C506" s="175"/>
      <c r="D506" s="175"/>
      <c r="E506" s="175"/>
      <c r="F506" s="175"/>
      <c r="G506" s="175"/>
      <c r="H506" s="175"/>
      <c r="I506" s="176"/>
      <c r="J506" s="176"/>
      <c r="K506" s="176"/>
      <c r="L506" s="176"/>
      <c r="M506" s="176"/>
      <c r="N506" s="176"/>
      <c r="O506" s="176"/>
      <c r="P506" s="176"/>
      <c r="Q506" s="176"/>
      <c r="R506" s="176"/>
      <c r="S506" s="176"/>
      <c r="T506" s="176"/>
      <c r="U506" s="176"/>
      <c r="V506" s="176"/>
      <c r="W506" s="176"/>
    </row>
    <row r="507" spans="1:23">
      <c r="A507" s="175"/>
      <c r="B507" s="175"/>
      <c r="C507" s="175"/>
      <c r="D507" s="175"/>
      <c r="E507" s="175"/>
      <c r="F507" s="175"/>
      <c r="G507" s="175"/>
      <c r="H507" s="175"/>
      <c r="I507" s="176"/>
      <c r="J507" s="176"/>
      <c r="K507" s="176"/>
      <c r="L507" s="176"/>
      <c r="M507" s="176"/>
      <c r="N507" s="176"/>
      <c r="O507" s="176"/>
      <c r="P507" s="176"/>
      <c r="Q507" s="176"/>
      <c r="R507" s="176"/>
      <c r="S507" s="176"/>
      <c r="T507" s="176"/>
      <c r="U507" s="176"/>
      <c r="V507" s="176"/>
      <c r="W507" s="176"/>
    </row>
    <row r="508" spans="1:23">
      <c r="A508" s="175"/>
      <c r="B508" s="175"/>
      <c r="C508" s="175"/>
      <c r="D508" s="175"/>
      <c r="E508" s="175"/>
      <c r="F508" s="175"/>
      <c r="G508" s="175"/>
      <c r="H508" s="175"/>
      <c r="I508" s="176"/>
      <c r="J508" s="176"/>
      <c r="K508" s="176"/>
      <c r="L508" s="176"/>
      <c r="M508" s="176"/>
      <c r="N508" s="176"/>
      <c r="O508" s="176"/>
      <c r="P508" s="176"/>
      <c r="Q508" s="176"/>
      <c r="R508" s="176"/>
      <c r="S508" s="176"/>
      <c r="T508" s="176"/>
      <c r="U508" s="176"/>
      <c r="V508" s="176"/>
      <c r="W508" s="176"/>
    </row>
    <row r="509" spans="1:23">
      <c r="A509" s="175"/>
      <c r="B509" s="175"/>
      <c r="C509" s="175"/>
      <c r="D509" s="175"/>
      <c r="E509" s="175"/>
      <c r="F509" s="175"/>
      <c r="G509" s="175"/>
      <c r="H509" s="175"/>
      <c r="I509" s="176"/>
      <c r="J509" s="176"/>
      <c r="K509" s="176"/>
      <c r="L509" s="176"/>
      <c r="M509" s="176"/>
      <c r="N509" s="176"/>
      <c r="O509" s="176"/>
      <c r="P509" s="176"/>
      <c r="Q509" s="176"/>
      <c r="R509" s="176"/>
      <c r="S509" s="176"/>
      <c r="T509" s="176"/>
      <c r="U509" s="176"/>
      <c r="V509" s="176"/>
      <c r="W509" s="176"/>
    </row>
    <row r="510" spans="1:23">
      <c r="A510" s="175"/>
      <c r="B510" s="175"/>
      <c r="C510" s="175"/>
      <c r="D510" s="175"/>
      <c r="E510" s="175"/>
      <c r="F510" s="175"/>
      <c r="G510" s="175"/>
      <c r="H510" s="175"/>
      <c r="I510" s="176"/>
      <c r="J510" s="176"/>
      <c r="K510" s="176"/>
      <c r="L510" s="176"/>
      <c r="M510" s="176"/>
      <c r="N510" s="176"/>
      <c r="O510" s="176"/>
      <c r="P510" s="176"/>
      <c r="Q510" s="176"/>
      <c r="R510" s="176"/>
      <c r="S510" s="176"/>
      <c r="T510" s="176"/>
      <c r="U510" s="176"/>
      <c r="V510" s="176"/>
      <c r="W510" s="176"/>
    </row>
    <row r="511" spans="1:23">
      <c r="A511" s="175"/>
      <c r="B511" s="175"/>
      <c r="C511" s="175"/>
      <c r="D511" s="175"/>
      <c r="E511" s="175"/>
      <c r="F511" s="175"/>
      <c r="G511" s="175"/>
      <c r="H511" s="175"/>
      <c r="I511" s="176"/>
      <c r="J511" s="176"/>
      <c r="K511" s="176"/>
      <c r="L511" s="176"/>
      <c r="M511" s="176"/>
      <c r="N511" s="176"/>
      <c r="O511" s="176"/>
      <c r="P511" s="176"/>
      <c r="Q511" s="176"/>
      <c r="R511" s="176"/>
      <c r="S511" s="176"/>
      <c r="T511" s="176"/>
      <c r="U511" s="176"/>
      <c r="V511" s="176"/>
      <c r="W511" s="176"/>
    </row>
    <row r="512" spans="1:23">
      <c r="A512" s="175"/>
      <c r="B512" s="175"/>
      <c r="C512" s="175"/>
      <c r="D512" s="175"/>
      <c r="E512" s="175"/>
      <c r="F512" s="175"/>
      <c r="G512" s="175"/>
      <c r="H512" s="175"/>
      <c r="I512" s="176"/>
      <c r="J512" s="176"/>
      <c r="K512" s="176"/>
      <c r="L512" s="176"/>
      <c r="M512" s="176"/>
      <c r="N512" s="176"/>
      <c r="O512" s="176"/>
      <c r="P512" s="176"/>
      <c r="Q512" s="176"/>
      <c r="R512" s="176"/>
      <c r="S512" s="176"/>
      <c r="T512" s="176"/>
      <c r="U512" s="176"/>
      <c r="V512" s="176"/>
      <c r="W512" s="176"/>
    </row>
    <row r="513" spans="1:23">
      <c r="A513" s="175"/>
      <c r="B513" s="175"/>
      <c r="C513" s="175"/>
      <c r="D513" s="175"/>
      <c r="E513" s="175"/>
      <c r="F513" s="175"/>
      <c r="G513" s="175"/>
      <c r="H513" s="175"/>
      <c r="I513" s="176"/>
      <c r="J513" s="176"/>
      <c r="K513" s="176"/>
      <c r="L513" s="176"/>
      <c r="M513" s="176"/>
      <c r="N513" s="176"/>
      <c r="O513" s="176"/>
      <c r="P513" s="176"/>
      <c r="Q513" s="176"/>
      <c r="R513" s="176"/>
      <c r="S513" s="176"/>
      <c r="T513" s="176"/>
      <c r="U513" s="176"/>
      <c r="V513" s="176"/>
      <c r="W513" s="176"/>
    </row>
    <row r="514" spans="1:23">
      <c r="A514" s="175"/>
      <c r="B514" s="175"/>
      <c r="C514" s="175"/>
      <c r="D514" s="175"/>
      <c r="E514" s="175"/>
      <c r="F514" s="175"/>
      <c r="G514" s="175"/>
      <c r="H514" s="175"/>
      <c r="I514" s="176"/>
      <c r="J514" s="176"/>
      <c r="K514" s="176"/>
      <c r="L514" s="176"/>
      <c r="M514" s="176"/>
      <c r="N514" s="176"/>
      <c r="O514" s="176"/>
      <c r="P514" s="176"/>
      <c r="Q514" s="176"/>
      <c r="R514" s="176"/>
      <c r="S514" s="176"/>
      <c r="T514" s="176"/>
      <c r="U514" s="176"/>
      <c r="V514" s="176"/>
      <c r="W514" s="176"/>
    </row>
    <row r="515" spans="1:23">
      <c r="A515" s="175"/>
      <c r="B515" s="175"/>
      <c r="C515" s="175"/>
      <c r="D515" s="175"/>
      <c r="E515" s="175"/>
      <c r="F515" s="175"/>
      <c r="G515" s="175"/>
      <c r="H515" s="175"/>
      <c r="I515" s="176"/>
      <c r="J515" s="176"/>
      <c r="K515" s="176"/>
      <c r="L515" s="176"/>
      <c r="M515" s="176"/>
      <c r="N515" s="176"/>
      <c r="O515" s="176"/>
      <c r="P515" s="176"/>
      <c r="Q515" s="176"/>
      <c r="R515" s="176"/>
      <c r="S515" s="176"/>
      <c r="T515" s="176"/>
      <c r="U515" s="176"/>
      <c r="V515" s="176"/>
      <c r="W515" s="176"/>
    </row>
    <row r="516" spans="1:23">
      <c r="A516" s="175"/>
      <c r="B516" s="175"/>
      <c r="C516" s="175"/>
      <c r="D516" s="175"/>
      <c r="E516" s="175"/>
      <c r="F516" s="175"/>
      <c r="G516" s="175"/>
      <c r="H516" s="175"/>
      <c r="I516" s="176"/>
      <c r="J516" s="176"/>
      <c r="K516" s="176"/>
      <c r="L516" s="176"/>
      <c r="M516" s="176"/>
      <c r="N516" s="176"/>
      <c r="O516" s="176"/>
      <c r="P516" s="176"/>
      <c r="Q516" s="176"/>
      <c r="R516" s="176"/>
      <c r="S516" s="176"/>
      <c r="T516" s="176"/>
      <c r="U516" s="176"/>
      <c r="V516" s="176"/>
      <c r="W516" s="176"/>
    </row>
    <row r="517" spans="1:23">
      <c r="A517" s="175"/>
      <c r="B517" s="175"/>
      <c r="C517" s="175"/>
      <c r="D517" s="175"/>
      <c r="E517" s="175"/>
      <c r="F517" s="175"/>
      <c r="G517" s="175"/>
      <c r="H517" s="175"/>
      <c r="I517" s="176"/>
      <c r="J517" s="176"/>
      <c r="K517" s="176"/>
      <c r="L517" s="176"/>
      <c r="M517" s="176"/>
      <c r="N517" s="176"/>
      <c r="O517" s="176"/>
      <c r="P517" s="176"/>
      <c r="Q517" s="176"/>
      <c r="R517" s="176"/>
      <c r="S517" s="176"/>
      <c r="T517" s="176"/>
      <c r="U517" s="176"/>
      <c r="V517" s="176"/>
      <c r="W517" s="176"/>
    </row>
    <row r="518" spans="1:23">
      <c r="A518" s="175"/>
      <c r="B518" s="175"/>
      <c r="C518" s="175"/>
      <c r="D518" s="175"/>
      <c r="E518" s="175"/>
      <c r="F518" s="175"/>
      <c r="G518" s="175"/>
      <c r="H518" s="175"/>
      <c r="I518" s="176"/>
      <c r="J518" s="176"/>
      <c r="K518" s="176"/>
      <c r="L518" s="176"/>
      <c r="M518" s="176"/>
      <c r="N518" s="176"/>
      <c r="O518" s="176"/>
      <c r="P518" s="176"/>
      <c r="Q518" s="176"/>
      <c r="R518" s="176"/>
      <c r="S518" s="176"/>
      <c r="T518" s="176"/>
      <c r="U518" s="176"/>
      <c r="V518" s="176"/>
      <c r="W518" s="176"/>
    </row>
    <row r="519" spans="1:23">
      <c r="A519" s="175"/>
      <c r="B519" s="175"/>
      <c r="C519" s="175"/>
      <c r="D519" s="175"/>
      <c r="E519" s="175"/>
      <c r="F519" s="175"/>
      <c r="G519" s="175"/>
      <c r="H519" s="175"/>
      <c r="I519" s="176"/>
      <c r="J519" s="176"/>
      <c r="K519" s="176"/>
      <c r="L519" s="176"/>
      <c r="M519" s="176"/>
      <c r="N519" s="176"/>
      <c r="O519" s="176"/>
      <c r="P519" s="176"/>
      <c r="Q519" s="176"/>
      <c r="R519" s="176"/>
      <c r="S519" s="176"/>
      <c r="T519" s="176"/>
      <c r="U519" s="176"/>
      <c r="V519" s="176"/>
      <c r="W519" s="176"/>
    </row>
    <row r="520" spans="1:23">
      <c r="A520" s="175"/>
      <c r="B520" s="175"/>
      <c r="C520" s="175"/>
      <c r="D520" s="175"/>
      <c r="E520" s="175"/>
      <c r="F520" s="175"/>
      <c r="G520" s="175"/>
      <c r="H520" s="175"/>
      <c r="I520" s="176"/>
      <c r="J520" s="176"/>
      <c r="K520" s="176"/>
      <c r="L520" s="176"/>
      <c r="M520" s="176"/>
      <c r="N520" s="176"/>
      <c r="O520" s="176"/>
      <c r="P520" s="176"/>
      <c r="Q520" s="176"/>
      <c r="R520" s="176"/>
      <c r="S520" s="176"/>
      <c r="T520" s="176"/>
      <c r="U520" s="176"/>
      <c r="V520" s="176"/>
      <c r="W520" s="176"/>
    </row>
    <row r="521" spans="1:23">
      <c r="A521" s="175"/>
      <c r="B521" s="175"/>
      <c r="C521" s="175"/>
      <c r="D521" s="175"/>
      <c r="E521" s="175"/>
      <c r="F521" s="175"/>
      <c r="G521" s="175"/>
      <c r="H521" s="175"/>
      <c r="I521" s="176"/>
      <c r="J521" s="176"/>
      <c r="K521" s="176"/>
      <c r="L521" s="176"/>
      <c r="M521" s="176"/>
      <c r="N521" s="176"/>
      <c r="O521" s="176"/>
      <c r="P521" s="176"/>
      <c r="Q521" s="176"/>
      <c r="R521" s="176"/>
      <c r="S521" s="176"/>
      <c r="T521" s="176"/>
      <c r="U521" s="176"/>
      <c r="V521" s="176"/>
      <c r="W521" s="176"/>
    </row>
    <row r="522" spans="1:23">
      <c r="A522" s="175"/>
      <c r="B522" s="175"/>
      <c r="C522" s="175"/>
      <c r="D522" s="175"/>
      <c r="E522" s="175"/>
      <c r="F522" s="175"/>
      <c r="G522" s="175"/>
      <c r="H522" s="175"/>
      <c r="I522" s="176"/>
      <c r="J522" s="176"/>
      <c r="K522" s="176"/>
      <c r="L522" s="176"/>
      <c r="M522" s="176"/>
      <c r="N522" s="176"/>
      <c r="O522" s="176"/>
      <c r="P522" s="176"/>
      <c r="Q522" s="176"/>
      <c r="R522" s="176"/>
      <c r="S522" s="176"/>
      <c r="T522" s="176"/>
      <c r="U522" s="176"/>
      <c r="V522" s="176"/>
      <c r="W522" s="176"/>
    </row>
    <row r="523" spans="1:23">
      <c r="A523" s="175"/>
      <c r="B523" s="175"/>
      <c r="C523" s="175"/>
      <c r="D523" s="175"/>
      <c r="E523" s="175"/>
      <c r="F523" s="175"/>
      <c r="G523" s="175"/>
      <c r="H523" s="175"/>
      <c r="I523" s="176"/>
      <c r="J523" s="176"/>
      <c r="K523" s="176"/>
      <c r="L523" s="176"/>
      <c r="M523" s="176"/>
      <c r="N523" s="176"/>
      <c r="O523" s="176"/>
      <c r="P523" s="176"/>
      <c r="Q523" s="176"/>
      <c r="R523" s="176"/>
      <c r="S523" s="176"/>
      <c r="T523" s="176"/>
      <c r="U523" s="176"/>
      <c r="V523" s="176"/>
      <c r="W523" s="176"/>
    </row>
    <row r="524" spans="1:23">
      <c r="A524" s="175"/>
      <c r="B524" s="175"/>
      <c r="C524" s="175"/>
      <c r="D524" s="175"/>
      <c r="E524" s="175"/>
      <c r="F524" s="175"/>
      <c r="G524" s="175"/>
      <c r="H524" s="175"/>
      <c r="I524" s="176"/>
      <c r="J524" s="176"/>
      <c r="K524" s="176"/>
      <c r="L524" s="176"/>
      <c r="M524" s="176"/>
      <c r="N524" s="176"/>
      <c r="O524" s="176"/>
      <c r="P524" s="176"/>
      <c r="Q524" s="176"/>
      <c r="R524" s="176"/>
      <c r="S524" s="176"/>
      <c r="T524" s="176"/>
      <c r="U524" s="176"/>
      <c r="V524" s="176"/>
      <c r="W524" s="176"/>
    </row>
    <row r="525" spans="1:23">
      <c r="A525" s="175"/>
      <c r="B525" s="175"/>
      <c r="C525" s="175"/>
      <c r="D525" s="175"/>
      <c r="E525" s="175"/>
      <c r="F525" s="175"/>
      <c r="G525" s="175"/>
      <c r="H525" s="175"/>
      <c r="I525" s="176"/>
      <c r="J525" s="176"/>
      <c r="K525" s="176"/>
      <c r="L525" s="176"/>
      <c r="M525" s="176"/>
      <c r="N525" s="176"/>
      <c r="O525" s="176"/>
      <c r="P525" s="176"/>
      <c r="Q525" s="176"/>
      <c r="R525" s="176"/>
      <c r="S525" s="176"/>
      <c r="T525" s="176"/>
      <c r="U525" s="176"/>
      <c r="V525" s="176"/>
      <c r="W525" s="176"/>
    </row>
    <row r="526" spans="1:23">
      <c r="A526" s="175"/>
      <c r="B526" s="175"/>
      <c r="C526" s="175"/>
      <c r="D526" s="175"/>
      <c r="E526" s="175"/>
      <c r="F526" s="175"/>
      <c r="G526" s="175"/>
      <c r="H526" s="175"/>
      <c r="I526" s="176"/>
      <c r="J526" s="176"/>
      <c r="K526" s="176"/>
      <c r="L526" s="176"/>
      <c r="M526" s="176"/>
      <c r="N526" s="176"/>
      <c r="O526" s="176"/>
      <c r="P526" s="176"/>
      <c r="Q526" s="176"/>
      <c r="R526" s="176"/>
      <c r="S526" s="176"/>
      <c r="T526" s="176"/>
      <c r="U526" s="176"/>
      <c r="V526" s="176"/>
      <c r="W526" s="176"/>
    </row>
    <row r="527" spans="1:23">
      <c r="A527" s="175"/>
      <c r="B527" s="175"/>
      <c r="C527" s="175"/>
      <c r="D527" s="175"/>
      <c r="E527" s="175"/>
      <c r="F527" s="175"/>
      <c r="G527" s="175"/>
      <c r="H527" s="175"/>
      <c r="I527" s="176"/>
      <c r="J527" s="176"/>
      <c r="K527" s="176"/>
      <c r="L527" s="176"/>
      <c r="M527" s="176"/>
      <c r="N527" s="176"/>
      <c r="O527" s="176"/>
      <c r="P527" s="176"/>
      <c r="Q527" s="176"/>
      <c r="R527" s="176"/>
      <c r="S527" s="176"/>
      <c r="T527" s="176"/>
      <c r="U527" s="176"/>
      <c r="V527" s="176"/>
      <c r="W527" s="176"/>
    </row>
    <row r="528" spans="1:23">
      <c r="A528" s="175"/>
      <c r="B528" s="175"/>
      <c r="C528" s="175"/>
      <c r="D528" s="175"/>
      <c r="E528" s="175"/>
      <c r="F528" s="175"/>
      <c r="G528" s="175"/>
      <c r="H528" s="175"/>
      <c r="I528" s="176"/>
      <c r="J528" s="176"/>
      <c r="K528" s="176"/>
      <c r="L528" s="176"/>
      <c r="M528" s="176"/>
      <c r="N528" s="176"/>
      <c r="O528" s="176"/>
      <c r="P528" s="176"/>
      <c r="Q528" s="176"/>
      <c r="R528" s="176"/>
      <c r="S528" s="176"/>
      <c r="T528" s="176"/>
      <c r="U528" s="176"/>
      <c r="V528" s="176"/>
      <c r="W528" s="176"/>
    </row>
    <row r="529" spans="1:23">
      <c r="A529" s="175"/>
      <c r="B529" s="175"/>
      <c r="C529" s="175"/>
      <c r="D529" s="175"/>
      <c r="E529" s="175"/>
      <c r="F529" s="175"/>
      <c r="G529" s="175"/>
      <c r="H529" s="175"/>
      <c r="I529" s="176"/>
      <c r="J529" s="176"/>
      <c r="K529" s="176"/>
      <c r="L529" s="176"/>
      <c r="M529" s="176"/>
      <c r="N529" s="176"/>
      <c r="O529" s="176"/>
      <c r="P529" s="176"/>
      <c r="Q529" s="176"/>
      <c r="R529" s="176"/>
      <c r="S529" s="176"/>
      <c r="T529" s="176"/>
      <c r="U529" s="176"/>
      <c r="V529" s="176"/>
      <c r="W529" s="176"/>
    </row>
    <row r="530" spans="1:23">
      <c r="A530" s="175"/>
      <c r="B530" s="175"/>
      <c r="C530" s="175"/>
      <c r="D530" s="175"/>
      <c r="E530" s="175"/>
      <c r="F530" s="175"/>
      <c r="G530" s="175"/>
      <c r="H530" s="175"/>
      <c r="I530" s="176"/>
      <c r="J530" s="176"/>
      <c r="K530" s="176"/>
      <c r="L530" s="176"/>
      <c r="M530" s="176"/>
      <c r="N530" s="176"/>
      <c r="O530" s="176"/>
      <c r="P530" s="176"/>
      <c r="Q530" s="176"/>
      <c r="R530" s="176"/>
      <c r="S530" s="176"/>
      <c r="T530" s="176"/>
      <c r="U530" s="176"/>
      <c r="V530" s="176"/>
      <c r="W530" s="176"/>
    </row>
    <row r="531" spans="1:23">
      <c r="A531" s="175"/>
      <c r="B531" s="175"/>
      <c r="C531" s="175"/>
      <c r="D531" s="175"/>
      <c r="E531" s="175"/>
      <c r="F531" s="175"/>
      <c r="G531" s="175"/>
      <c r="H531" s="175"/>
      <c r="I531" s="176"/>
      <c r="J531" s="176"/>
      <c r="K531" s="176"/>
      <c r="L531" s="176"/>
      <c r="M531" s="176"/>
      <c r="N531" s="176"/>
      <c r="O531" s="176"/>
      <c r="P531" s="176"/>
      <c r="Q531" s="176"/>
      <c r="R531" s="176"/>
      <c r="S531" s="176"/>
      <c r="T531" s="176"/>
      <c r="U531" s="176"/>
      <c r="V531" s="176"/>
      <c r="W531" s="176"/>
    </row>
    <row r="532" spans="1:23">
      <c r="A532" s="175"/>
      <c r="B532" s="175"/>
      <c r="C532" s="175"/>
      <c r="D532" s="175"/>
      <c r="E532" s="175"/>
      <c r="F532" s="175"/>
      <c r="G532" s="175"/>
      <c r="H532" s="175"/>
      <c r="I532" s="176"/>
      <c r="J532" s="176"/>
      <c r="K532" s="176"/>
      <c r="L532" s="176"/>
      <c r="M532" s="176"/>
      <c r="N532" s="176"/>
      <c r="O532" s="176"/>
      <c r="P532" s="176"/>
      <c r="Q532" s="176"/>
      <c r="R532" s="176"/>
      <c r="S532" s="176"/>
      <c r="T532" s="176"/>
      <c r="U532" s="176"/>
      <c r="V532" s="176"/>
      <c r="W532" s="176"/>
    </row>
    <row r="533" spans="1:23">
      <c r="A533" s="175"/>
      <c r="B533" s="175"/>
      <c r="C533" s="175"/>
      <c r="D533" s="175"/>
      <c r="E533" s="175"/>
      <c r="F533" s="175"/>
      <c r="G533" s="175"/>
      <c r="H533" s="175"/>
      <c r="I533" s="176"/>
      <c r="J533" s="176"/>
      <c r="K533" s="176"/>
      <c r="L533" s="176"/>
      <c r="M533" s="176"/>
      <c r="N533" s="176"/>
      <c r="O533" s="176"/>
      <c r="P533" s="176"/>
      <c r="Q533" s="176"/>
      <c r="R533" s="176"/>
      <c r="S533" s="176"/>
      <c r="T533" s="176"/>
      <c r="U533" s="176"/>
      <c r="V533" s="176"/>
      <c r="W533" s="176"/>
    </row>
    <row r="534" spans="1:23">
      <c r="A534" s="175"/>
      <c r="B534" s="175"/>
      <c r="C534" s="175"/>
      <c r="D534" s="175"/>
      <c r="E534" s="175"/>
      <c r="F534" s="175"/>
      <c r="G534" s="175"/>
      <c r="H534" s="175"/>
      <c r="I534" s="176"/>
      <c r="J534" s="176"/>
      <c r="K534" s="176"/>
      <c r="L534" s="176"/>
      <c r="M534" s="176"/>
      <c r="N534" s="176"/>
      <c r="O534" s="176"/>
      <c r="P534" s="176"/>
      <c r="Q534" s="176"/>
      <c r="R534" s="176"/>
      <c r="S534" s="176"/>
      <c r="T534" s="176"/>
      <c r="U534" s="176"/>
      <c r="V534" s="176"/>
      <c r="W534" s="176"/>
    </row>
    <row r="535" spans="1:23">
      <c r="A535" s="175"/>
      <c r="B535" s="175"/>
      <c r="C535" s="175"/>
      <c r="D535" s="175"/>
      <c r="E535" s="175"/>
      <c r="F535" s="175"/>
      <c r="G535" s="175"/>
      <c r="H535" s="175"/>
      <c r="I535" s="176"/>
      <c r="J535" s="176"/>
      <c r="K535" s="176"/>
      <c r="L535" s="176"/>
      <c r="M535" s="176"/>
      <c r="N535" s="176"/>
      <c r="O535" s="176"/>
      <c r="P535" s="176"/>
      <c r="Q535" s="176"/>
      <c r="R535" s="176"/>
      <c r="S535" s="176"/>
      <c r="T535" s="176"/>
      <c r="U535" s="176"/>
      <c r="V535" s="176"/>
      <c r="W535" s="176"/>
    </row>
    <row r="536" spans="1:23">
      <c r="A536" s="175"/>
      <c r="B536" s="175"/>
      <c r="C536" s="175"/>
      <c r="D536" s="175"/>
      <c r="E536" s="175"/>
      <c r="F536" s="175"/>
      <c r="G536" s="175"/>
      <c r="H536" s="175"/>
      <c r="I536" s="176"/>
      <c r="J536" s="176"/>
      <c r="K536" s="176"/>
      <c r="L536" s="176"/>
      <c r="M536" s="176"/>
      <c r="N536" s="176"/>
      <c r="O536" s="176"/>
      <c r="P536" s="176"/>
      <c r="Q536" s="176"/>
      <c r="R536" s="176"/>
      <c r="S536" s="176"/>
      <c r="T536" s="176"/>
      <c r="U536" s="176"/>
      <c r="V536" s="176"/>
      <c r="W536" s="176"/>
    </row>
    <row r="537" spans="1:23">
      <c r="A537" s="175"/>
      <c r="B537" s="175"/>
      <c r="C537" s="175"/>
      <c r="D537" s="175"/>
      <c r="E537" s="175"/>
      <c r="F537" s="175"/>
      <c r="G537" s="175"/>
      <c r="H537" s="175"/>
      <c r="I537" s="176"/>
      <c r="J537" s="176"/>
      <c r="K537" s="176"/>
      <c r="L537" s="176"/>
      <c r="M537" s="176"/>
      <c r="N537" s="176"/>
      <c r="O537" s="176"/>
      <c r="P537" s="176"/>
      <c r="Q537" s="176"/>
      <c r="R537" s="176"/>
      <c r="S537" s="176"/>
      <c r="T537" s="176"/>
      <c r="U537" s="176"/>
      <c r="V537" s="176"/>
      <c r="W537" s="176"/>
    </row>
    <row r="538" spans="1:23">
      <c r="A538" s="175"/>
      <c r="B538" s="175"/>
      <c r="C538" s="175"/>
      <c r="D538" s="175"/>
      <c r="E538" s="175"/>
      <c r="F538" s="175"/>
      <c r="G538" s="175"/>
      <c r="H538" s="175"/>
      <c r="I538" s="176"/>
      <c r="J538" s="176"/>
      <c r="K538" s="176"/>
      <c r="L538" s="176"/>
      <c r="M538" s="176"/>
      <c r="N538" s="176"/>
      <c r="O538" s="176"/>
      <c r="P538" s="176"/>
      <c r="Q538" s="176"/>
      <c r="R538" s="176"/>
      <c r="S538" s="176"/>
      <c r="T538" s="176"/>
      <c r="U538" s="176"/>
      <c r="V538" s="176"/>
      <c r="W538" s="176"/>
    </row>
    <row r="539" spans="1:23">
      <c r="A539" s="175"/>
      <c r="B539" s="175"/>
      <c r="C539" s="175"/>
      <c r="D539" s="175"/>
      <c r="E539" s="175"/>
      <c r="F539" s="175"/>
      <c r="G539" s="175"/>
      <c r="H539" s="175"/>
      <c r="I539" s="176"/>
      <c r="J539" s="176"/>
      <c r="K539" s="176"/>
      <c r="L539" s="176"/>
      <c r="M539" s="176"/>
      <c r="N539" s="176"/>
      <c r="O539" s="176"/>
      <c r="P539" s="176"/>
      <c r="Q539" s="176"/>
      <c r="R539" s="176"/>
      <c r="S539" s="176"/>
      <c r="T539" s="176"/>
      <c r="U539" s="176"/>
      <c r="V539" s="176"/>
      <c r="W539" s="176"/>
    </row>
    <row r="540" spans="1:23">
      <c r="A540" s="175"/>
      <c r="B540" s="175"/>
      <c r="C540" s="175"/>
      <c r="D540" s="175"/>
      <c r="E540" s="175"/>
      <c r="F540" s="175"/>
      <c r="G540" s="175"/>
      <c r="H540" s="175"/>
      <c r="I540" s="176"/>
      <c r="J540" s="176"/>
      <c r="K540" s="176"/>
      <c r="L540" s="176"/>
      <c r="M540" s="176"/>
      <c r="N540" s="176"/>
      <c r="O540" s="176"/>
      <c r="P540" s="176"/>
      <c r="Q540" s="176"/>
      <c r="R540" s="176"/>
      <c r="S540" s="176"/>
      <c r="T540" s="176"/>
      <c r="U540" s="176"/>
      <c r="V540" s="176"/>
      <c r="W540" s="176"/>
    </row>
    <row r="541" spans="1:23">
      <c r="A541" s="175"/>
      <c r="B541" s="175"/>
      <c r="C541" s="175"/>
      <c r="D541" s="175"/>
      <c r="E541" s="175"/>
      <c r="F541" s="175"/>
      <c r="G541" s="175"/>
      <c r="H541" s="175"/>
      <c r="I541" s="176"/>
      <c r="J541" s="176"/>
      <c r="K541" s="176"/>
      <c r="L541" s="176"/>
      <c r="M541" s="176"/>
      <c r="N541" s="176"/>
      <c r="O541" s="176"/>
      <c r="P541" s="176"/>
      <c r="Q541" s="176"/>
      <c r="R541" s="176"/>
      <c r="S541" s="176"/>
      <c r="T541" s="176"/>
      <c r="U541" s="176"/>
      <c r="V541" s="176"/>
      <c r="W541" s="176"/>
    </row>
    <row r="542" spans="1:23">
      <c r="A542" s="175"/>
      <c r="B542" s="175"/>
      <c r="C542" s="175"/>
      <c r="D542" s="175"/>
      <c r="E542" s="175"/>
      <c r="F542" s="175"/>
      <c r="G542" s="175"/>
      <c r="H542" s="175"/>
      <c r="I542" s="176"/>
      <c r="J542" s="176"/>
      <c r="K542" s="176"/>
      <c r="L542" s="176"/>
      <c r="M542" s="176"/>
      <c r="N542" s="176"/>
      <c r="O542" s="176"/>
      <c r="P542" s="176"/>
      <c r="Q542" s="176"/>
      <c r="R542" s="176"/>
      <c r="S542" s="176"/>
      <c r="T542" s="176"/>
      <c r="U542" s="176"/>
      <c r="V542" s="176"/>
      <c r="W542" s="176"/>
    </row>
    <row r="543" spans="1:23">
      <c r="A543" s="175"/>
      <c r="B543" s="175"/>
      <c r="C543" s="175"/>
      <c r="D543" s="175"/>
      <c r="E543" s="175"/>
      <c r="F543" s="175"/>
      <c r="G543" s="175"/>
      <c r="H543" s="175"/>
      <c r="I543" s="176"/>
      <c r="J543" s="176"/>
      <c r="K543" s="176"/>
      <c r="L543" s="176"/>
      <c r="M543" s="176"/>
      <c r="N543" s="176"/>
      <c r="O543" s="176"/>
      <c r="P543" s="176"/>
      <c r="Q543" s="176"/>
      <c r="R543" s="176"/>
      <c r="S543" s="176"/>
      <c r="T543" s="176"/>
      <c r="U543" s="176"/>
      <c r="V543" s="176"/>
      <c r="W543" s="176"/>
    </row>
    <row r="544" spans="1:23">
      <c r="A544" s="175"/>
      <c r="B544" s="175"/>
      <c r="C544" s="175"/>
      <c r="D544" s="175"/>
      <c r="E544" s="175"/>
      <c r="F544" s="175"/>
      <c r="G544" s="175"/>
      <c r="H544" s="175"/>
      <c r="I544" s="176"/>
      <c r="J544" s="176"/>
      <c r="K544" s="176"/>
      <c r="L544" s="176"/>
      <c r="M544" s="176"/>
      <c r="N544" s="176"/>
      <c r="O544" s="176"/>
      <c r="P544" s="176"/>
      <c r="Q544" s="176"/>
      <c r="R544" s="176"/>
      <c r="S544" s="176"/>
      <c r="T544" s="176"/>
      <c r="U544" s="176"/>
      <c r="V544" s="176"/>
      <c r="W544" s="176"/>
    </row>
    <row r="545" spans="1:23">
      <c r="A545" s="175"/>
      <c r="B545" s="175"/>
      <c r="C545" s="175"/>
      <c r="D545" s="175"/>
      <c r="E545" s="175"/>
      <c r="F545" s="175"/>
      <c r="G545" s="175"/>
      <c r="H545" s="175"/>
      <c r="I545" s="176"/>
      <c r="J545" s="176"/>
      <c r="K545" s="176"/>
      <c r="L545" s="176"/>
      <c r="M545" s="176"/>
      <c r="N545" s="176"/>
      <c r="O545" s="176"/>
      <c r="P545" s="176"/>
      <c r="Q545" s="176"/>
      <c r="R545" s="176"/>
      <c r="S545" s="176"/>
      <c r="T545" s="176"/>
      <c r="U545" s="176"/>
      <c r="V545" s="176"/>
      <c r="W545" s="176"/>
    </row>
    <row r="546" spans="1:23">
      <c r="A546" s="175"/>
      <c r="B546" s="175"/>
      <c r="C546" s="175"/>
      <c r="D546" s="175"/>
      <c r="E546" s="175"/>
      <c r="F546" s="175"/>
      <c r="G546" s="175"/>
      <c r="H546" s="175"/>
      <c r="I546" s="176"/>
      <c r="J546" s="176"/>
      <c r="K546" s="176"/>
      <c r="L546" s="176"/>
      <c r="M546" s="176"/>
      <c r="N546" s="176"/>
      <c r="O546" s="176"/>
      <c r="P546" s="176"/>
      <c r="Q546" s="176"/>
      <c r="R546" s="176"/>
      <c r="S546" s="176"/>
      <c r="T546" s="176"/>
      <c r="U546" s="176"/>
      <c r="V546" s="176"/>
      <c r="W546" s="176"/>
    </row>
    <row r="547" spans="1:23">
      <c r="A547" s="175"/>
      <c r="B547" s="175"/>
      <c r="C547" s="175"/>
      <c r="D547" s="175"/>
      <c r="E547" s="175"/>
      <c r="F547" s="175"/>
      <c r="G547" s="175"/>
      <c r="H547" s="175"/>
      <c r="I547" s="176"/>
      <c r="J547" s="176"/>
      <c r="K547" s="176"/>
      <c r="L547" s="176"/>
      <c r="M547" s="176"/>
      <c r="N547" s="176"/>
      <c r="O547" s="176"/>
      <c r="P547" s="176"/>
      <c r="Q547" s="176"/>
      <c r="R547" s="176"/>
      <c r="S547" s="176"/>
      <c r="T547" s="176"/>
      <c r="U547" s="176"/>
      <c r="V547" s="176"/>
      <c r="W547" s="176"/>
    </row>
    <row r="548" spans="1:23">
      <c r="A548" s="175"/>
      <c r="B548" s="175"/>
      <c r="C548" s="175"/>
      <c r="D548" s="175"/>
      <c r="E548" s="175"/>
      <c r="F548" s="175"/>
      <c r="G548" s="175"/>
      <c r="H548" s="175"/>
      <c r="I548" s="176"/>
      <c r="J548" s="176"/>
      <c r="K548" s="176"/>
      <c r="L548" s="176"/>
      <c r="M548" s="176"/>
      <c r="N548" s="176"/>
      <c r="O548" s="176"/>
      <c r="P548" s="176"/>
      <c r="Q548" s="176"/>
      <c r="R548" s="176"/>
      <c r="S548" s="176"/>
      <c r="T548" s="176"/>
      <c r="U548" s="176"/>
      <c r="V548" s="176"/>
      <c r="W548" s="176"/>
    </row>
    <row r="549" spans="1:23">
      <c r="A549" s="175"/>
      <c r="B549" s="175"/>
      <c r="C549" s="175"/>
      <c r="D549" s="175"/>
      <c r="E549" s="175"/>
      <c r="F549" s="175"/>
      <c r="G549" s="175"/>
      <c r="H549" s="175"/>
      <c r="I549" s="176"/>
      <c r="J549" s="176"/>
      <c r="K549" s="176"/>
      <c r="L549" s="176"/>
      <c r="M549" s="176"/>
      <c r="N549" s="176"/>
      <c r="O549" s="176"/>
      <c r="P549" s="176"/>
      <c r="Q549" s="176"/>
      <c r="R549" s="176"/>
      <c r="S549" s="176"/>
      <c r="T549" s="176"/>
      <c r="U549" s="176"/>
      <c r="V549" s="176"/>
      <c r="W549" s="176"/>
    </row>
    <row r="550" spans="1:23">
      <c r="A550" s="175"/>
      <c r="B550" s="175"/>
      <c r="C550" s="175"/>
      <c r="D550" s="175"/>
      <c r="E550" s="175"/>
      <c r="F550" s="175"/>
      <c r="G550" s="175"/>
      <c r="H550" s="175"/>
      <c r="I550" s="176"/>
      <c r="J550" s="176"/>
      <c r="K550" s="176"/>
      <c r="L550" s="176"/>
      <c r="M550" s="176"/>
      <c r="N550" s="176"/>
      <c r="O550" s="176"/>
      <c r="P550" s="176"/>
      <c r="Q550" s="176"/>
      <c r="R550" s="176"/>
      <c r="S550" s="176"/>
      <c r="T550" s="176"/>
      <c r="U550" s="176"/>
      <c r="V550" s="176"/>
      <c r="W550" s="176"/>
    </row>
    <row r="551" spans="1:23">
      <c r="A551" s="175"/>
      <c r="B551" s="175"/>
      <c r="C551" s="175"/>
      <c r="D551" s="175"/>
      <c r="E551" s="175"/>
      <c r="F551" s="175"/>
      <c r="G551" s="175"/>
      <c r="H551" s="175"/>
      <c r="I551" s="176"/>
      <c r="J551" s="176"/>
      <c r="K551" s="176"/>
      <c r="L551" s="176"/>
      <c r="M551" s="176"/>
      <c r="N551" s="176"/>
      <c r="O551" s="176"/>
      <c r="P551" s="176"/>
      <c r="Q551" s="176"/>
      <c r="R551" s="176"/>
      <c r="S551" s="176"/>
      <c r="T551" s="176"/>
      <c r="U551" s="176"/>
      <c r="V551" s="176"/>
      <c r="W551" s="176"/>
    </row>
    <row r="552" spans="1:23">
      <c r="A552" s="175"/>
      <c r="B552" s="175"/>
      <c r="C552" s="175"/>
      <c r="D552" s="175"/>
      <c r="E552" s="175"/>
      <c r="F552" s="175"/>
      <c r="G552" s="175"/>
      <c r="H552" s="175"/>
      <c r="I552" s="176"/>
      <c r="J552" s="176"/>
      <c r="K552" s="176"/>
      <c r="L552" s="176"/>
      <c r="M552" s="176"/>
      <c r="N552" s="176"/>
      <c r="O552" s="176"/>
      <c r="P552" s="176"/>
      <c r="Q552" s="176"/>
      <c r="R552" s="176"/>
      <c r="S552" s="176"/>
      <c r="T552" s="176"/>
      <c r="U552" s="176"/>
      <c r="V552" s="176"/>
      <c r="W552" s="176"/>
    </row>
    <row r="553" spans="1:23">
      <c r="A553" s="175"/>
      <c r="B553" s="175"/>
      <c r="C553" s="175"/>
      <c r="D553" s="175"/>
      <c r="E553" s="175"/>
      <c r="F553" s="175"/>
      <c r="G553" s="175"/>
      <c r="H553" s="175"/>
      <c r="I553" s="176"/>
      <c r="J553" s="176"/>
      <c r="K553" s="176"/>
      <c r="L553" s="176"/>
      <c r="M553" s="176"/>
      <c r="N553" s="176"/>
      <c r="O553" s="176"/>
      <c r="P553" s="176"/>
      <c r="Q553" s="176"/>
      <c r="R553" s="176"/>
      <c r="S553" s="176"/>
      <c r="T553" s="176"/>
      <c r="U553" s="176"/>
      <c r="V553" s="176"/>
      <c r="W553" s="176"/>
    </row>
    <row r="554" spans="1:23">
      <c r="A554" s="175"/>
      <c r="B554" s="175"/>
      <c r="C554" s="175"/>
      <c r="D554" s="175"/>
      <c r="E554" s="175"/>
      <c r="F554" s="175"/>
      <c r="G554" s="175"/>
      <c r="H554" s="175"/>
      <c r="I554" s="176"/>
      <c r="J554" s="176"/>
      <c r="K554" s="176"/>
      <c r="L554" s="176"/>
      <c r="M554" s="176"/>
      <c r="N554" s="176"/>
      <c r="O554" s="176"/>
      <c r="P554" s="176"/>
      <c r="Q554" s="176"/>
      <c r="R554" s="176"/>
      <c r="S554" s="176"/>
      <c r="T554" s="176"/>
      <c r="U554" s="176"/>
      <c r="V554" s="176"/>
      <c r="W554" s="176"/>
    </row>
    <row r="555" spans="1:23">
      <c r="A555" s="175"/>
      <c r="B555" s="175"/>
      <c r="C555" s="175"/>
      <c r="D555" s="175"/>
      <c r="E555" s="175"/>
      <c r="F555" s="175"/>
      <c r="G555" s="175"/>
      <c r="H555" s="175"/>
      <c r="I555" s="176"/>
      <c r="J555" s="176"/>
      <c r="K555" s="176"/>
      <c r="L555" s="176"/>
      <c r="M555" s="176"/>
      <c r="N555" s="176"/>
      <c r="O555" s="176"/>
      <c r="P555" s="176"/>
      <c r="Q555" s="176"/>
      <c r="R555" s="176"/>
      <c r="S555" s="176"/>
      <c r="T555" s="176"/>
      <c r="U555" s="176"/>
      <c r="V555" s="176"/>
      <c r="W555" s="176"/>
    </row>
    <row r="556" spans="1:23">
      <c r="A556" s="175"/>
      <c r="B556" s="175"/>
      <c r="C556" s="175"/>
      <c r="D556" s="175"/>
      <c r="E556" s="175"/>
      <c r="F556" s="175"/>
      <c r="G556" s="175"/>
      <c r="H556" s="175"/>
      <c r="I556" s="176"/>
      <c r="J556" s="176"/>
      <c r="K556" s="176"/>
      <c r="L556" s="176"/>
      <c r="M556" s="176"/>
      <c r="N556" s="176"/>
      <c r="O556" s="176"/>
      <c r="P556" s="176"/>
      <c r="Q556" s="176"/>
      <c r="R556" s="176"/>
      <c r="S556" s="176"/>
      <c r="T556" s="176"/>
      <c r="U556" s="176"/>
      <c r="V556" s="176"/>
      <c r="W556" s="176"/>
    </row>
    <row r="557" spans="1:23">
      <c r="A557" s="175"/>
      <c r="B557" s="175"/>
      <c r="C557" s="175"/>
      <c r="D557" s="175"/>
      <c r="E557" s="175"/>
      <c r="F557" s="175"/>
      <c r="G557" s="175"/>
      <c r="H557" s="175"/>
      <c r="I557" s="176"/>
      <c r="J557" s="176"/>
      <c r="K557" s="176"/>
      <c r="L557" s="176"/>
      <c r="M557" s="176"/>
      <c r="N557" s="176"/>
      <c r="O557" s="176"/>
      <c r="P557" s="176"/>
      <c r="Q557" s="176"/>
      <c r="R557" s="176"/>
      <c r="S557" s="176"/>
      <c r="T557" s="176"/>
      <c r="U557" s="176"/>
      <c r="V557" s="176"/>
      <c r="W557" s="176"/>
    </row>
    <row r="558" spans="1:23">
      <c r="A558" s="175"/>
      <c r="B558" s="175"/>
      <c r="C558" s="175"/>
      <c r="D558" s="175"/>
      <c r="E558" s="175"/>
      <c r="F558" s="175"/>
      <c r="G558" s="175"/>
      <c r="H558" s="175"/>
      <c r="I558" s="176"/>
      <c r="J558" s="176"/>
      <c r="K558" s="176"/>
      <c r="L558" s="176"/>
      <c r="M558" s="176"/>
      <c r="N558" s="176"/>
      <c r="O558" s="176"/>
      <c r="P558" s="176"/>
      <c r="Q558" s="176"/>
      <c r="R558" s="176"/>
      <c r="S558" s="176"/>
      <c r="T558" s="176"/>
      <c r="U558" s="176"/>
      <c r="V558" s="176"/>
      <c r="W558" s="176"/>
    </row>
    <row r="559" spans="1:23">
      <c r="A559" s="175"/>
      <c r="B559" s="175"/>
      <c r="C559" s="175"/>
      <c r="D559" s="175"/>
      <c r="E559" s="175"/>
      <c r="F559" s="175"/>
      <c r="G559" s="175"/>
      <c r="H559" s="175"/>
      <c r="I559" s="176"/>
      <c r="J559" s="176"/>
      <c r="K559" s="176"/>
      <c r="L559" s="176"/>
      <c r="M559" s="176"/>
      <c r="N559" s="176"/>
      <c r="O559" s="176"/>
      <c r="P559" s="176"/>
      <c r="Q559" s="176"/>
      <c r="R559" s="176"/>
      <c r="S559" s="176"/>
      <c r="T559" s="176"/>
      <c r="U559" s="176"/>
      <c r="V559" s="176"/>
      <c r="W559" s="176"/>
    </row>
    <row r="560" spans="1:23">
      <c r="A560" s="175"/>
      <c r="B560" s="175"/>
      <c r="C560" s="175"/>
      <c r="D560" s="175"/>
      <c r="E560" s="175"/>
      <c r="F560" s="175"/>
      <c r="G560" s="175"/>
      <c r="H560" s="175"/>
      <c r="I560" s="176"/>
      <c r="J560" s="176"/>
      <c r="K560" s="176"/>
      <c r="L560" s="176"/>
      <c r="M560" s="176"/>
      <c r="N560" s="176"/>
      <c r="O560" s="176"/>
      <c r="P560" s="176"/>
      <c r="Q560" s="176"/>
      <c r="R560" s="176"/>
      <c r="S560" s="176"/>
      <c r="T560" s="176"/>
      <c r="U560" s="176"/>
      <c r="V560" s="176"/>
      <c r="W560" s="176"/>
    </row>
    <row r="561" spans="1:23">
      <c r="A561" s="175"/>
      <c r="B561" s="175"/>
      <c r="C561" s="175"/>
      <c r="D561" s="175"/>
      <c r="E561" s="175"/>
      <c r="F561" s="175"/>
      <c r="G561" s="175"/>
      <c r="H561" s="175"/>
      <c r="I561" s="176"/>
      <c r="J561" s="176"/>
      <c r="K561" s="176"/>
      <c r="L561" s="176"/>
      <c r="M561" s="176"/>
      <c r="N561" s="176"/>
      <c r="O561" s="176"/>
      <c r="P561" s="176"/>
      <c r="Q561" s="176"/>
      <c r="R561" s="176"/>
      <c r="S561" s="176"/>
      <c r="T561" s="176"/>
      <c r="U561" s="176"/>
      <c r="V561" s="176"/>
      <c r="W561" s="176"/>
    </row>
    <row r="562" spans="1:23">
      <c r="A562" s="175"/>
      <c r="B562" s="175"/>
      <c r="C562" s="175"/>
      <c r="D562" s="175"/>
      <c r="E562" s="175"/>
      <c r="F562" s="175"/>
      <c r="G562" s="175"/>
      <c r="H562" s="175"/>
      <c r="I562" s="176"/>
      <c r="J562" s="176"/>
      <c r="K562" s="176"/>
      <c r="L562" s="176"/>
      <c r="M562" s="176"/>
      <c r="N562" s="176"/>
      <c r="O562" s="176"/>
      <c r="P562" s="176"/>
      <c r="Q562" s="176"/>
      <c r="R562" s="176"/>
      <c r="S562" s="176"/>
      <c r="T562" s="176"/>
      <c r="U562" s="176"/>
      <c r="V562" s="176"/>
      <c r="W562" s="176"/>
    </row>
    <row r="563" spans="1:23">
      <c r="A563" s="175"/>
      <c r="B563" s="175"/>
      <c r="C563" s="175"/>
      <c r="D563" s="175"/>
      <c r="E563" s="175"/>
      <c r="F563" s="175"/>
      <c r="G563" s="175"/>
      <c r="H563" s="175"/>
      <c r="I563" s="176"/>
      <c r="J563" s="176"/>
      <c r="K563" s="176"/>
      <c r="L563" s="176"/>
      <c r="M563" s="176"/>
      <c r="N563" s="176"/>
      <c r="O563" s="176"/>
      <c r="P563" s="176"/>
      <c r="Q563" s="176"/>
      <c r="R563" s="176"/>
      <c r="S563" s="176"/>
      <c r="T563" s="176"/>
      <c r="U563" s="176"/>
      <c r="V563" s="176"/>
      <c r="W563" s="176"/>
    </row>
    <row r="564" spans="1:23">
      <c r="A564" s="175"/>
      <c r="B564" s="175"/>
      <c r="C564" s="175"/>
      <c r="D564" s="175"/>
      <c r="E564" s="175"/>
      <c r="F564" s="175"/>
      <c r="G564" s="175"/>
      <c r="H564" s="175"/>
      <c r="I564" s="176"/>
      <c r="J564" s="176"/>
      <c r="K564" s="176"/>
      <c r="L564" s="176"/>
      <c r="M564" s="176"/>
      <c r="N564" s="176"/>
      <c r="O564" s="176"/>
      <c r="P564" s="176"/>
      <c r="Q564" s="176"/>
      <c r="R564" s="176"/>
      <c r="S564" s="176"/>
      <c r="T564" s="176"/>
      <c r="U564" s="176"/>
      <c r="V564" s="176"/>
      <c r="W564" s="176"/>
    </row>
    <row r="565" spans="1:23">
      <c r="A565" s="175"/>
      <c r="B565" s="175"/>
      <c r="C565" s="175"/>
      <c r="D565" s="175"/>
      <c r="E565" s="175"/>
      <c r="F565" s="175"/>
      <c r="G565" s="175"/>
      <c r="H565" s="175"/>
      <c r="I565" s="176"/>
      <c r="J565" s="176"/>
      <c r="K565" s="176"/>
      <c r="L565" s="176"/>
      <c r="M565" s="176"/>
      <c r="N565" s="176"/>
      <c r="O565" s="176"/>
      <c r="P565" s="176"/>
      <c r="Q565" s="176"/>
      <c r="R565" s="176"/>
      <c r="S565" s="176"/>
      <c r="T565" s="176"/>
      <c r="U565" s="176"/>
      <c r="V565" s="176"/>
      <c r="W565" s="176"/>
    </row>
    <row r="566" spans="1:23">
      <c r="A566" s="175"/>
      <c r="B566" s="175"/>
      <c r="C566" s="175"/>
      <c r="D566" s="175"/>
      <c r="E566" s="175"/>
      <c r="F566" s="175"/>
      <c r="G566" s="175"/>
      <c r="H566" s="175"/>
      <c r="I566" s="176"/>
      <c r="J566" s="176"/>
      <c r="K566" s="176"/>
      <c r="L566" s="176"/>
      <c r="M566" s="176"/>
      <c r="N566" s="176"/>
      <c r="O566" s="176"/>
      <c r="P566" s="176"/>
      <c r="Q566" s="176"/>
      <c r="R566" s="176"/>
      <c r="S566" s="176"/>
      <c r="T566" s="176"/>
      <c r="U566" s="176"/>
      <c r="V566" s="176"/>
      <c r="W566" s="176"/>
    </row>
    <row r="567" spans="1:23">
      <c r="A567" s="175"/>
      <c r="B567" s="175"/>
      <c r="C567" s="175"/>
      <c r="D567" s="175"/>
      <c r="E567" s="175"/>
      <c r="F567" s="175"/>
      <c r="G567" s="175"/>
      <c r="H567" s="175"/>
      <c r="I567" s="176"/>
      <c r="J567" s="176"/>
      <c r="K567" s="176"/>
      <c r="L567" s="176"/>
      <c r="M567" s="176"/>
      <c r="N567" s="176"/>
      <c r="O567" s="176"/>
      <c r="P567" s="176"/>
      <c r="Q567" s="176"/>
      <c r="R567" s="176"/>
      <c r="S567" s="176"/>
      <c r="T567" s="176"/>
      <c r="U567" s="176"/>
      <c r="V567" s="176"/>
      <c r="W567" s="176"/>
    </row>
    <row r="568" spans="1:23">
      <c r="A568" s="175"/>
      <c r="B568" s="175"/>
      <c r="C568" s="175"/>
      <c r="D568" s="175"/>
      <c r="E568" s="175"/>
      <c r="F568" s="175"/>
      <c r="G568" s="175"/>
      <c r="H568" s="175"/>
      <c r="I568" s="176"/>
      <c r="J568" s="176"/>
      <c r="K568" s="176"/>
      <c r="L568" s="176"/>
      <c r="M568" s="176"/>
      <c r="N568" s="176"/>
      <c r="O568" s="176"/>
      <c r="P568" s="176"/>
      <c r="Q568" s="176"/>
      <c r="R568" s="176"/>
      <c r="S568" s="176"/>
      <c r="T568" s="176"/>
      <c r="U568" s="176"/>
      <c r="V568" s="176"/>
      <c r="W568" s="176"/>
    </row>
    <row r="569" spans="1:23">
      <c r="A569" s="175"/>
      <c r="B569" s="175"/>
      <c r="C569" s="175"/>
      <c r="D569" s="175"/>
      <c r="E569" s="175"/>
      <c r="F569" s="175"/>
      <c r="G569" s="175"/>
      <c r="H569" s="175"/>
      <c r="I569" s="176"/>
      <c r="J569" s="176"/>
      <c r="K569" s="176"/>
      <c r="L569" s="176"/>
      <c r="M569" s="176"/>
      <c r="N569" s="176"/>
      <c r="O569" s="176"/>
      <c r="P569" s="176"/>
      <c r="Q569" s="176"/>
      <c r="R569" s="176"/>
      <c r="S569" s="176"/>
      <c r="T569" s="176"/>
      <c r="U569" s="176"/>
      <c r="V569" s="176"/>
      <c r="W569" s="176"/>
    </row>
    <row r="570" spans="1:23">
      <c r="A570" s="175"/>
      <c r="B570" s="175"/>
      <c r="C570" s="175"/>
      <c r="D570" s="175"/>
      <c r="E570" s="175"/>
      <c r="F570" s="175"/>
      <c r="G570" s="175"/>
      <c r="H570" s="175"/>
      <c r="I570" s="176"/>
      <c r="J570" s="176"/>
      <c r="K570" s="176"/>
      <c r="L570" s="176"/>
      <c r="M570" s="176"/>
      <c r="N570" s="176"/>
      <c r="O570" s="176"/>
      <c r="P570" s="176"/>
      <c r="Q570" s="176"/>
      <c r="R570" s="176"/>
      <c r="S570" s="176"/>
      <c r="T570" s="176"/>
      <c r="U570" s="176"/>
      <c r="V570" s="176"/>
      <c r="W570" s="176"/>
    </row>
    <row r="571" spans="1:23">
      <c r="A571" s="175"/>
      <c r="B571" s="175"/>
      <c r="C571" s="175"/>
      <c r="D571" s="175"/>
      <c r="E571" s="175"/>
      <c r="F571" s="175"/>
      <c r="G571" s="175"/>
      <c r="H571" s="175"/>
      <c r="I571" s="176"/>
      <c r="J571" s="176"/>
      <c r="K571" s="176"/>
      <c r="L571" s="176"/>
      <c r="M571" s="176"/>
      <c r="N571" s="176"/>
      <c r="O571" s="176"/>
      <c r="P571" s="176"/>
      <c r="Q571" s="176"/>
      <c r="R571" s="176"/>
      <c r="S571" s="176"/>
      <c r="T571" s="176"/>
      <c r="U571" s="176"/>
      <c r="V571" s="176"/>
      <c r="W571" s="176"/>
    </row>
    <row r="572" spans="1:23">
      <c r="A572" s="175"/>
      <c r="B572" s="175"/>
      <c r="C572" s="175"/>
      <c r="D572" s="175"/>
      <c r="E572" s="175"/>
      <c r="F572" s="175"/>
      <c r="G572" s="175"/>
      <c r="H572" s="175"/>
      <c r="I572" s="176"/>
      <c r="J572" s="176"/>
      <c r="K572" s="176"/>
      <c r="L572" s="176"/>
      <c r="M572" s="176"/>
      <c r="N572" s="176"/>
      <c r="O572" s="176"/>
      <c r="P572" s="176"/>
      <c r="Q572" s="176"/>
      <c r="R572" s="176"/>
      <c r="S572" s="176"/>
      <c r="T572" s="176"/>
      <c r="U572" s="176"/>
      <c r="V572" s="176"/>
      <c r="W572" s="176"/>
    </row>
    <row r="573" spans="1:23">
      <c r="A573" s="175"/>
      <c r="B573" s="175"/>
      <c r="C573" s="175"/>
      <c r="D573" s="175"/>
      <c r="E573" s="175"/>
      <c r="F573" s="175"/>
      <c r="G573" s="175"/>
      <c r="H573" s="175"/>
      <c r="I573" s="176"/>
      <c r="J573" s="176"/>
      <c r="K573" s="176"/>
      <c r="L573" s="176"/>
      <c r="M573" s="176"/>
      <c r="N573" s="176"/>
      <c r="O573" s="176"/>
      <c r="P573" s="176"/>
      <c r="Q573" s="176"/>
      <c r="R573" s="176"/>
      <c r="S573" s="176"/>
      <c r="T573" s="176"/>
      <c r="U573" s="176"/>
      <c r="V573" s="176"/>
      <c r="W573" s="176"/>
    </row>
    <row r="574" spans="1:23">
      <c r="A574" s="175"/>
      <c r="B574" s="175"/>
      <c r="C574" s="175"/>
      <c r="D574" s="175"/>
      <c r="E574" s="175"/>
      <c r="F574" s="175"/>
      <c r="G574" s="175"/>
      <c r="H574" s="175"/>
      <c r="I574" s="176"/>
      <c r="J574" s="176"/>
      <c r="K574" s="176"/>
      <c r="L574" s="176"/>
      <c r="M574" s="176"/>
      <c r="N574" s="176"/>
      <c r="O574" s="176"/>
      <c r="P574" s="176"/>
      <c r="Q574" s="176"/>
      <c r="R574" s="176"/>
      <c r="S574" s="176"/>
      <c r="T574" s="176"/>
      <c r="U574" s="176"/>
      <c r="V574" s="176"/>
      <c r="W574" s="176"/>
    </row>
    <row r="575" spans="1:23">
      <c r="A575" s="175"/>
      <c r="B575" s="175"/>
      <c r="C575" s="175"/>
      <c r="D575" s="175"/>
      <c r="E575" s="175"/>
      <c r="F575" s="175"/>
      <c r="G575" s="175"/>
      <c r="H575" s="175"/>
      <c r="I575" s="176"/>
      <c r="J575" s="176"/>
      <c r="K575" s="176"/>
      <c r="L575" s="176"/>
      <c r="M575" s="176"/>
      <c r="N575" s="176"/>
      <c r="O575" s="176"/>
      <c r="P575" s="176"/>
      <c r="Q575" s="176"/>
      <c r="R575" s="176"/>
      <c r="S575" s="176"/>
      <c r="T575" s="176"/>
      <c r="U575" s="176"/>
      <c r="V575" s="176"/>
      <c r="W575" s="176"/>
    </row>
    <row r="576" spans="1:23">
      <c r="A576" s="175"/>
      <c r="B576" s="175"/>
      <c r="C576" s="175"/>
      <c r="D576" s="175"/>
      <c r="E576" s="175"/>
      <c r="F576" s="175"/>
      <c r="G576" s="175"/>
      <c r="H576" s="175"/>
      <c r="I576" s="176"/>
      <c r="J576" s="176"/>
      <c r="K576" s="176"/>
      <c r="L576" s="176"/>
      <c r="M576" s="176"/>
      <c r="N576" s="176"/>
      <c r="O576" s="176"/>
      <c r="P576" s="176"/>
      <c r="Q576" s="176"/>
      <c r="R576" s="176"/>
      <c r="S576" s="176"/>
      <c r="T576" s="176"/>
      <c r="U576" s="176"/>
      <c r="V576" s="176"/>
      <c r="W576" s="176"/>
    </row>
    <row r="577" spans="1:23">
      <c r="A577" s="175"/>
      <c r="B577" s="175"/>
      <c r="C577" s="175"/>
      <c r="D577" s="175"/>
      <c r="E577" s="175"/>
      <c r="F577" s="175"/>
      <c r="G577" s="175"/>
      <c r="H577" s="175"/>
      <c r="I577" s="176"/>
      <c r="J577" s="176"/>
      <c r="K577" s="176"/>
      <c r="L577" s="176"/>
      <c r="M577" s="176"/>
      <c r="N577" s="176"/>
      <c r="O577" s="176"/>
      <c r="P577" s="176"/>
      <c r="Q577" s="176"/>
      <c r="R577" s="176"/>
      <c r="S577" s="176"/>
      <c r="T577" s="176"/>
      <c r="U577" s="176"/>
      <c r="V577" s="176"/>
      <c r="W577" s="176"/>
    </row>
    <row r="578" spans="1:23">
      <c r="A578" s="175"/>
      <c r="B578" s="175"/>
      <c r="C578" s="175"/>
      <c r="D578" s="175"/>
      <c r="E578" s="175"/>
      <c r="F578" s="175"/>
      <c r="G578" s="175"/>
      <c r="H578" s="175"/>
      <c r="I578" s="176"/>
      <c r="J578" s="176"/>
      <c r="K578" s="176"/>
      <c r="L578" s="176"/>
      <c r="M578" s="176"/>
      <c r="N578" s="176"/>
      <c r="O578" s="176"/>
      <c r="P578" s="176"/>
      <c r="Q578" s="176"/>
      <c r="R578" s="176"/>
      <c r="S578" s="176"/>
      <c r="T578" s="176"/>
      <c r="U578" s="176"/>
      <c r="V578" s="176"/>
      <c r="W578" s="176"/>
    </row>
    <row r="579" spans="1:23">
      <c r="A579" s="175"/>
      <c r="B579" s="175"/>
      <c r="C579" s="175"/>
      <c r="D579" s="175"/>
      <c r="E579" s="175"/>
      <c r="F579" s="175"/>
      <c r="G579" s="175"/>
      <c r="H579" s="175"/>
      <c r="I579" s="176"/>
      <c r="J579" s="176"/>
      <c r="K579" s="176"/>
      <c r="L579" s="176"/>
      <c r="M579" s="176"/>
      <c r="N579" s="176"/>
      <c r="O579" s="176"/>
      <c r="P579" s="176"/>
      <c r="Q579" s="176"/>
      <c r="R579" s="176"/>
      <c r="S579" s="176"/>
      <c r="T579" s="176"/>
      <c r="U579" s="176"/>
      <c r="V579" s="176"/>
      <c r="W579" s="176"/>
    </row>
    <row r="580" spans="1:23">
      <c r="A580" s="175"/>
      <c r="B580" s="175"/>
      <c r="C580" s="175"/>
      <c r="D580" s="175"/>
      <c r="E580" s="175"/>
      <c r="F580" s="175"/>
      <c r="G580" s="175"/>
      <c r="H580" s="175"/>
      <c r="I580" s="176"/>
      <c r="J580" s="176"/>
      <c r="K580" s="176"/>
      <c r="L580" s="176"/>
      <c r="M580" s="176"/>
      <c r="N580" s="176"/>
      <c r="O580" s="176"/>
      <c r="P580" s="176"/>
      <c r="Q580" s="176"/>
      <c r="R580" s="176"/>
      <c r="S580" s="176"/>
      <c r="T580" s="176"/>
      <c r="U580" s="176"/>
      <c r="V580" s="176"/>
      <c r="W580" s="176"/>
    </row>
    <row r="581" spans="1:23">
      <c r="A581" s="175"/>
      <c r="B581" s="175"/>
      <c r="C581" s="175"/>
      <c r="D581" s="175"/>
      <c r="E581" s="175"/>
      <c r="F581" s="175"/>
      <c r="G581" s="175"/>
      <c r="H581" s="175"/>
      <c r="I581" s="176"/>
      <c r="J581" s="176"/>
      <c r="K581" s="176"/>
      <c r="L581" s="176"/>
      <c r="M581" s="176"/>
      <c r="N581" s="176"/>
      <c r="O581" s="176"/>
      <c r="P581" s="176"/>
      <c r="Q581" s="176"/>
      <c r="R581" s="176"/>
      <c r="S581" s="176"/>
      <c r="T581" s="176"/>
      <c r="U581" s="176"/>
      <c r="V581" s="176"/>
      <c r="W581" s="176"/>
    </row>
    <row r="582" spans="1:23">
      <c r="A582" s="175"/>
      <c r="B582" s="175"/>
      <c r="C582" s="175"/>
      <c r="D582" s="175"/>
      <c r="E582" s="175"/>
      <c r="F582" s="175"/>
      <c r="G582" s="175"/>
      <c r="H582" s="175"/>
      <c r="I582" s="176"/>
      <c r="J582" s="176"/>
      <c r="K582" s="176"/>
      <c r="L582" s="176"/>
      <c r="M582" s="176"/>
      <c r="N582" s="176"/>
      <c r="O582" s="176"/>
      <c r="P582" s="176"/>
      <c r="Q582" s="176"/>
      <c r="R582" s="176"/>
      <c r="S582" s="176"/>
      <c r="T582" s="176"/>
      <c r="U582" s="176"/>
      <c r="V582" s="176"/>
      <c r="W582" s="176"/>
    </row>
    <row r="583" spans="1:23">
      <c r="A583" s="175"/>
      <c r="B583" s="175"/>
      <c r="C583" s="175"/>
      <c r="D583" s="175"/>
      <c r="E583" s="175"/>
      <c r="F583" s="175"/>
      <c r="G583" s="175"/>
      <c r="H583" s="175"/>
      <c r="I583" s="176"/>
      <c r="J583" s="176"/>
      <c r="K583" s="176"/>
      <c r="L583" s="176"/>
      <c r="M583" s="176"/>
      <c r="N583" s="176"/>
      <c r="O583" s="176"/>
      <c r="P583" s="176"/>
      <c r="Q583" s="176"/>
      <c r="R583" s="176"/>
      <c r="S583" s="176"/>
      <c r="T583" s="176"/>
      <c r="U583" s="176"/>
      <c r="V583" s="176"/>
      <c r="W583" s="176"/>
    </row>
    <row r="584" spans="1:23">
      <c r="A584" s="175"/>
      <c r="B584" s="175"/>
      <c r="C584" s="175"/>
      <c r="D584" s="175"/>
      <c r="E584" s="175"/>
      <c r="F584" s="175"/>
      <c r="G584" s="175"/>
      <c r="H584" s="175"/>
      <c r="I584" s="176"/>
      <c r="J584" s="176"/>
      <c r="K584" s="176"/>
      <c r="L584" s="176"/>
      <c r="M584" s="176"/>
      <c r="N584" s="176"/>
      <c r="O584" s="176"/>
      <c r="P584" s="176"/>
      <c r="Q584" s="176"/>
      <c r="R584" s="176"/>
      <c r="S584" s="176"/>
      <c r="T584" s="176"/>
      <c r="U584" s="176"/>
      <c r="V584" s="176"/>
      <c r="W584" s="176"/>
    </row>
    <row r="585" spans="1:23">
      <c r="A585" s="175"/>
      <c r="B585" s="175"/>
      <c r="C585" s="175"/>
      <c r="D585" s="175"/>
      <c r="E585" s="175"/>
      <c r="F585" s="175"/>
      <c r="G585" s="175"/>
      <c r="H585" s="175"/>
      <c r="I585" s="176"/>
      <c r="J585" s="176"/>
      <c r="K585" s="176"/>
      <c r="L585" s="176"/>
      <c r="M585" s="176"/>
      <c r="N585" s="176"/>
      <c r="O585" s="176"/>
      <c r="P585" s="176"/>
      <c r="Q585" s="176"/>
      <c r="R585" s="176"/>
      <c r="S585" s="176"/>
      <c r="T585" s="176"/>
      <c r="U585" s="176"/>
      <c r="V585" s="176"/>
      <c r="W585" s="176"/>
    </row>
    <row r="586" spans="1:23">
      <c r="A586" s="175"/>
      <c r="B586" s="175"/>
      <c r="C586" s="175"/>
      <c r="D586" s="175"/>
      <c r="E586" s="175"/>
      <c r="F586" s="175"/>
      <c r="G586" s="175"/>
      <c r="H586" s="175"/>
      <c r="I586" s="176"/>
      <c r="J586" s="176"/>
      <c r="K586" s="176"/>
      <c r="L586" s="176"/>
      <c r="M586" s="176"/>
      <c r="N586" s="176"/>
      <c r="O586" s="176"/>
      <c r="P586" s="176"/>
      <c r="Q586" s="176"/>
      <c r="R586" s="176"/>
      <c r="S586" s="176"/>
      <c r="T586" s="176"/>
      <c r="U586" s="176"/>
      <c r="V586" s="176"/>
      <c r="W586" s="176"/>
    </row>
    <row r="587" spans="1:23">
      <c r="A587" s="175"/>
      <c r="B587" s="175"/>
      <c r="C587" s="175"/>
      <c r="D587" s="175"/>
      <c r="E587" s="175"/>
      <c r="F587" s="175"/>
      <c r="G587" s="175"/>
      <c r="H587" s="175"/>
      <c r="I587" s="176"/>
      <c r="J587" s="176"/>
      <c r="K587" s="176"/>
      <c r="L587" s="176"/>
      <c r="M587" s="176"/>
      <c r="N587" s="176"/>
      <c r="O587" s="176"/>
      <c r="P587" s="176"/>
      <c r="Q587" s="176"/>
      <c r="R587" s="176"/>
      <c r="S587" s="176"/>
      <c r="T587" s="176"/>
      <c r="U587" s="176"/>
      <c r="V587" s="176"/>
      <c r="W587" s="176"/>
    </row>
    <row r="588" spans="1:23">
      <c r="A588" s="175"/>
      <c r="B588" s="175"/>
      <c r="C588" s="175"/>
      <c r="D588" s="175"/>
      <c r="E588" s="175"/>
      <c r="F588" s="175"/>
      <c r="G588" s="175"/>
      <c r="H588" s="175"/>
      <c r="I588" s="176"/>
      <c r="J588" s="176"/>
      <c r="K588" s="176"/>
      <c r="L588" s="176"/>
      <c r="M588" s="176"/>
      <c r="N588" s="176"/>
      <c r="O588" s="176"/>
      <c r="P588" s="176"/>
      <c r="Q588" s="176"/>
      <c r="R588" s="176"/>
      <c r="S588" s="176"/>
      <c r="T588" s="176"/>
      <c r="U588" s="176"/>
      <c r="V588" s="176"/>
      <c r="W588" s="176"/>
    </row>
    <row r="589" spans="1:23">
      <c r="A589" s="175"/>
      <c r="B589" s="175"/>
      <c r="C589" s="175"/>
      <c r="D589" s="175"/>
      <c r="E589" s="175"/>
      <c r="F589" s="175"/>
      <c r="G589" s="175"/>
      <c r="H589" s="175"/>
      <c r="I589" s="176"/>
      <c r="J589" s="176"/>
      <c r="K589" s="176"/>
      <c r="L589" s="176"/>
      <c r="M589" s="176"/>
      <c r="N589" s="176"/>
      <c r="O589" s="176"/>
      <c r="P589" s="176"/>
      <c r="Q589" s="176"/>
      <c r="R589" s="176"/>
      <c r="S589" s="176"/>
      <c r="T589" s="176"/>
      <c r="U589" s="176"/>
      <c r="V589" s="176"/>
      <c r="W589" s="176"/>
    </row>
    <row r="590" spans="1:23">
      <c r="A590" s="175"/>
      <c r="B590" s="175"/>
      <c r="C590" s="175"/>
      <c r="D590" s="175"/>
      <c r="E590" s="175"/>
      <c r="F590" s="175"/>
      <c r="G590" s="175"/>
      <c r="H590" s="175"/>
      <c r="I590" s="176"/>
      <c r="J590" s="176"/>
      <c r="K590" s="176"/>
      <c r="L590" s="176"/>
      <c r="M590" s="176"/>
      <c r="N590" s="176"/>
      <c r="O590" s="176"/>
      <c r="P590" s="176"/>
      <c r="Q590" s="176"/>
      <c r="R590" s="176"/>
      <c r="S590" s="176"/>
      <c r="T590" s="176"/>
      <c r="U590" s="176"/>
      <c r="V590" s="176"/>
      <c r="W590" s="176"/>
    </row>
    <row r="591" spans="1:23">
      <c r="A591" s="175"/>
      <c r="B591" s="175"/>
      <c r="C591" s="175"/>
      <c r="D591" s="175"/>
      <c r="E591" s="175"/>
      <c r="F591" s="175"/>
      <c r="G591" s="175"/>
      <c r="H591" s="175"/>
      <c r="I591" s="176"/>
      <c r="J591" s="176"/>
      <c r="K591" s="176"/>
      <c r="L591" s="176"/>
      <c r="M591" s="176"/>
      <c r="N591" s="176"/>
      <c r="O591" s="176"/>
      <c r="P591" s="176"/>
      <c r="Q591" s="176"/>
      <c r="R591" s="176"/>
      <c r="S591" s="176"/>
      <c r="T591" s="176"/>
      <c r="U591" s="176"/>
      <c r="V591" s="176"/>
      <c r="W591" s="176"/>
    </row>
    <row r="592" spans="1:23">
      <c r="A592" s="175"/>
      <c r="B592" s="175"/>
      <c r="C592" s="175"/>
      <c r="D592" s="175"/>
      <c r="E592" s="175"/>
      <c r="F592" s="175"/>
      <c r="G592" s="175"/>
      <c r="H592" s="175"/>
      <c r="I592" s="176"/>
      <c r="J592" s="176"/>
      <c r="K592" s="176"/>
      <c r="L592" s="176"/>
      <c r="M592" s="176"/>
      <c r="N592" s="176"/>
      <c r="O592" s="176"/>
      <c r="P592" s="176"/>
      <c r="Q592" s="176"/>
      <c r="R592" s="176"/>
      <c r="S592" s="176"/>
      <c r="T592" s="176"/>
      <c r="U592" s="176"/>
      <c r="V592" s="176"/>
      <c r="W592" s="176"/>
    </row>
    <row r="593" spans="1:23">
      <c r="A593" s="175"/>
      <c r="B593" s="175"/>
      <c r="C593" s="175"/>
      <c r="D593" s="175"/>
      <c r="E593" s="175"/>
      <c r="F593" s="175"/>
      <c r="G593" s="175"/>
      <c r="H593" s="175"/>
      <c r="I593" s="176"/>
      <c r="J593" s="176"/>
      <c r="K593" s="176"/>
      <c r="L593" s="176"/>
      <c r="M593" s="176"/>
      <c r="N593" s="176"/>
      <c r="O593" s="176"/>
      <c r="P593" s="176"/>
      <c r="Q593" s="176"/>
      <c r="R593" s="176"/>
      <c r="S593" s="176"/>
      <c r="T593" s="176"/>
      <c r="U593" s="176"/>
      <c r="V593" s="176"/>
      <c r="W593" s="176"/>
    </row>
    <row r="594" spans="1:23">
      <c r="A594" s="175"/>
      <c r="B594" s="175"/>
      <c r="C594" s="175"/>
      <c r="D594" s="175"/>
      <c r="E594" s="175"/>
      <c r="F594" s="175"/>
      <c r="G594" s="175"/>
      <c r="H594" s="175"/>
      <c r="I594" s="176"/>
      <c r="J594" s="176"/>
      <c r="K594" s="176"/>
      <c r="L594" s="176"/>
      <c r="M594" s="176"/>
      <c r="N594" s="176"/>
      <c r="O594" s="176"/>
      <c r="P594" s="176"/>
      <c r="Q594" s="176"/>
      <c r="R594" s="176"/>
      <c r="S594" s="176"/>
      <c r="T594" s="176"/>
      <c r="U594" s="176"/>
      <c r="V594" s="176"/>
      <c r="W594" s="176"/>
    </row>
    <row r="595" spans="1:23">
      <c r="A595" s="175"/>
      <c r="B595" s="175"/>
      <c r="C595" s="175"/>
      <c r="D595" s="175"/>
      <c r="E595" s="175"/>
      <c r="F595" s="175"/>
      <c r="G595" s="175"/>
      <c r="H595" s="175"/>
      <c r="I595" s="176"/>
      <c r="J595" s="176"/>
      <c r="K595" s="176"/>
      <c r="L595" s="176"/>
      <c r="M595" s="176"/>
      <c r="N595" s="176"/>
      <c r="O595" s="176"/>
      <c r="P595" s="176"/>
      <c r="Q595" s="176"/>
      <c r="R595" s="176"/>
      <c r="S595" s="176"/>
      <c r="T595" s="176"/>
      <c r="U595" s="176"/>
      <c r="V595" s="176"/>
      <c r="W595" s="176"/>
    </row>
    <row r="596" spans="1:23">
      <c r="A596" s="175"/>
      <c r="B596" s="175"/>
      <c r="C596" s="175"/>
      <c r="D596" s="175"/>
      <c r="E596" s="175"/>
      <c r="F596" s="175"/>
      <c r="G596" s="175"/>
      <c r="H596" s="175"/>
      <c r="I596" s="176"/>
      <c r="J596" s="176"/>
      <c r="K596" s="176"/>
      <c r="L596" s="176"/>
      <c r="M596" s="176"/>
      <c r="N596" s="176"/>
      <c r="O596" s="176"/>
      <c r="P596" s="176"/>
      <c r="Q596" s="176"/>
      <c r="R596" s="176"/>
      <c r="S596" s="176"/>
      <c r="T596" s="176"/>
      <c r="U596" s="176"/>
      <c r="V596" s="176"/>
      <c r="W596" s="176"/>
    </row>
    <row r="597" spans="1:23">
      <c r="A597" s="175"/>
      <c r="B597" s="175"/>
      <c r="C597" s="175"/>
      <c r="D597" s="175"/>
      <c r="E597" s="175"/>
      <c r="F597" s="175"/>
      <c r="G597" s="175"/>
      <c r="H597" s="175"/>
      <c r="I597" s="176"/>
      <c r="J597" s="176"/>
      <c r="K597" s="176"/>
      <c r="L597" s="176"/>
      <c r="M597" s="176"/>
      <c r="N597" s="176"/>
      <c r="O597" s="176"/>
      <c r="P597" s="176"/>
      <c r="Q597" s="176"/>
      <c r="R597" s="176"/>
      <c r="S597" s="176"/>
      <c r="T597" s="176"/>
      <c r="U597" s="176"/>
      <c r="V597" s="176"/>
      <c r="W597" s="176"/>
    </row>
    <row r="598" spans="1:23">
      <c r="A598" s="175"/>
      <c r="B598" s="175"/>
      <c r="C598" s="175"/>
      <c r="D598" s="175"/>
      <c r="E598" s="175"/>
      <c r="F598" s="175"/>
      <c r="G598" s="175"/>
      <c r="H598" s="175"/>
      <c r="I598" s="176"/>
      <c r="J598" s="176"/>
      <c r="K598" s="176"/>
      <c r="L598" s="176"/>
      <c r="M598" s="176"/>
      <c r="N598" s="176"/>
      <c r="O598" s="176"/>
      <c r="P598" s="176"/>
      <c r="Q598" s="176"/>
      <c r="R598" s="176"/>
      <c r="S598" s="176"/>
      <c r="T598" s="176"/>
      <c r="U598" s="176"/>
      <c r="V598" s="176"/>
      <c r="W598" s="176"/>
    </row>
    <row r="599" spans="1:23">
      <c r="A599" s="175"/>
      <c r="B599" s="175"/>
      <c r="C599" s="175"/>
      <c r="D599" s="175"/>
      <c r="E599" s="175"/>
      <c r="F599" s="175"/>
      <c r="G599" s="175"/>
      <c r="H599" s="175"/>
      <c r="I599" s="176"/>
      <c r="J599" s="176"/>
      <c r="K599" s="176"/>
      <c r="L599" s="176"/>
      <c r="M599" s="176"/>
      <c r="N599" s="176"/>
      <c r="O599" s="176"/>
      <c r="P599" s="176"/>
      <c r="Q599" s="176"/>
      <c r="R599" s="176"/>
      <c r="S599" s="176"/>
      <c r="T599" s="176"/>
      <c r="U599" s="176"/>
      <c r="V599" s="176"/>
      <c r="W599" s="176"/>
    </row>
    <row r="600" spans="1:23">
      <c r="A600" s="175"/>
      <c r="B600" s="175"/>
      <c r="C600" s="175"/>
      <c r="D600" s="175"/>
      <c r="E600" s="175"/>
      <c r="F600" s="175"/>
      <c r="G600" s="175"/>
      <c r="H600" s="175"/>
      <c r="I600" s="176"/>
      <c r="J600" s="176"/>
      <c r="K600" s="176"/>
      <c r="L600" s="176"/>
      <c r="M600" s="176"/>
      <c r="N600" s="176"/>
      <c r="O600" s="176"/>
      <c r="P600" s="176"/>
      <c r="Q600" s="176"/>
      <c r="R600" s="176"/>
      <c r="S600" s="176"/>
      <c r="T600" s="176"/>
      <c r="U600" s="176"/>
      <c r="V600" s="176"/>
      <c r="W600" s="176"/>
    </row>
    <row r="601" spans="1:23">
      <c r="A601" s="175"/>
      <c r="B601" s="175"/>
      <c r="C601" s="175"/>
      <c r="D601" s="175"/>
      <c r="E601" s="175"/>
      <c r="F601" s="175"/>
      <c r="G601" s="175"/>
      <c r="H601" s="175"/>
      <c r="I601" s="176"/>
      <c r="J601" s="176"/>
      <c r="K601" s="176"/>
      <c r="L601" s="176"/>
      <c r="M601" s="176"/>
      <c r="N601" s="176"/>
      <c r="O601" s="176"/>
      <c r="P601" s="176"/>
      <c r="Q601" s="176"/>
      <c r="R601" s="176"/>
      <c r="S601" s="176"/>
      <c r="T601" s="176"/>
      <c r="U601" s="176"/>
      <c r="V601" s="176"/>
      <c r="W601" s="176"/>
    </row>
    <row r="602" spans="1:23">
      <c r="A602" s="175"/>
      <c r="B602" s="175"/>
      <c r="C602" s="175"/>
      <c r="D602" s="175"/>
      <c r="E602" s="175"/>
      <c r="F602" s="175"/>
      <c r="G602" s="175"/>
      <c r="H602" s="175"/>
      <c r="I602" s="176"/>
      <c r="J602" s="176"/>
      <c r="K602" s="176"/>
      <c r="L602" s="176"/>
      <c r="M602" s="176"/>
      <c r="N602" s="176"/>
      <c r="O602" s="176"/>
      <c r="P602" s="176"/>
      <c r="Q602" s="176"/>
      <c r="R602" s="176"/>
      <c r="S602" s="176"/>
      <c r="T602" s="176"/>
      <c r="U602" s="176"/>
      <c r="V602" s="176"/>
      <c r="W602" s="176"/>
    </row>
    <row r="603" spans="1:23">
      <c r="A603" s="175"/>
      <c r="B603" s="175"/>
      <c r="C603" s="175"/>
      <c r="D603" s="175"/>
      <c r="E603" s="175"/>
      <c r="F603" s="175"/>
      <c r="G603" s="175"/>
      <c r="H603" s="175"/>
      <c r="I603" s="176"/>
      <c r="J603" s="176"/>
      <c r="K603" s="176"/>
      <c r="L603" s="176"/>
      <c r="M603" s="176"/>
      <c r="N603" s="176"/>
      <c r="O603" s="176"/>
      <c r="P603" s="176"/>
      <c r="Q603" s="176"/>
      <c r="R603" s="176"/>
      <c r="S603" s="176"/>
      <c r="T603" s="176"/>
      <c r="U603" s="176"/>
      <c r="V603" s="176"/>
      <c r="W603" s="176"/>
    </row>
    <row r="604" spans="1:23">
      <c r="A604" s="175"/>
      <c r="B604" s="175"/>
      <c r="C604" s="175"/>
      <c r="D604" s="175"/>
      <c r="E604" s="175"/>
      <c r="F604" s="175"/>
      <c r="G604" s="175"/>
      <c r="H604" s="175"/>
      <c r="I604" s="176"/>
      <c r="J604" s="176"/>
      <c r="K604" s="176"/>
      <c r="L604" s="176"/>
      <c r="M604" s="176"/>
      <c r="N604" s="176"/>
      <c r="O604" s="176"/>
      <c r="P604" s="176"/>
      <c r="Q604" s="176"/>
      <c r="R604" s="176"/>
      <c r="S604" s="176"/>
      <c r="T604" s="176"/>
      <c r="U604" s="176"/>
      <c r="V604" s="176"/>
      <c r="W604" s="176"/>
    </row>
    <row r="605" spans="1:23">
      <c r="A605" s="175"/>
      <c r="B605" s="175"/>
      <c r="C605" s="175"/>
      <c r="D605" s="175"/>
      <c r="E605" s="175"/>
      <c r="F605" s="175"/>
      <c r="G605" s="175"/>
      <c r="H605" s="175"/>
      <c r="I605" s="176"/>
      <c r="J605" s="176"/>
      <c r="K605" s="176"/>
      <c r="L605" s="176"/>
      <c r="M605" s="176"/>
      <c r="N605" s="176"/>
      <c r="O605" s="176"/>
      <c r="P605" s="176"/>
      <c r="Q605" s="176"/>
      <c r="R605" s="176"/>
      <c r="S605" s="176"/>
      <c r="T605" s="176"/>
      <c r="U605" s="176"/>
      <c r="V605" s="176"/>
      <c r="W605" s="176"/>
    </row>
    <row r="606" spans="1:23">
      <c r="A606" s="175"/>
      <c r="B606" s="175"/>
      <c r="C606" s="175"/>
      <c r="D606" s="175"/>
      <c r="E606" s="175"/>
      <c r="F606" s="175"/>
      <c r="G606" s="175"/>
      <c r="H606" s="175"/>
      <c r="I606" s="176"/>
      <c r="J606" s="176"/>
      <c r="K606" s="176"/>
      <c r="L606" s="176"/>
      <c r="M606" s="176"/>
      <c r="N606" s="176"/>
      <c r="O606" s="176"/>
      <c r="P606" s="176"/>
      <c r="Q606" s="176"/>
      <c r="R606" s="176"/>
      <c r="S606" s="176"/>
      <c r="T606" s="176"/>
      <c r="U606" s="176"/>
      <c r="V606" s="176"/>
      <c r="W606" s="176"/>
    </row>
    <row r="607" spans="1:23">
      <c r="A607" s="175"/>
      <c r="B607" s="175"/>
      <c r="C607" s="175"/>
      <c r="D607" s="175"/>
      <c r="E607" s="175"/>
      <c r="F607" s="175"/>
      <c r="G607" s="175"/>
      <c r="H607" s="175"/>
      <c r="I607" s="176"/>
      <c r="J607" s="176"/>
      <c r="K607" s="176"/>
      <c r="L607" s="176"/>
      <c r="M607" s="176"/>
      <c r="N607" s="176"/>
      <c r="O607" s="176"/>
      <c r="P607" s="176"/>
      <c r="Q607" s="176"/>
      <c r="R607" s="176"/>
      <c r="S607" s="176"/>
      <c r="T607" s="176"/>
      <c r="U607" s="176"/>
      <c r="V607" s="176"/>
      <c r="W607" s="176"/>
    </row>
    <row r="608" spans="1:23">
      <c r="A608" s="175"/>
      <c r="B608" s="175"/>
      <c r="C608" s="175"/>
      <c r="D608" s="175"/>
      <c r="E608" s="175"/>
      <c r="F608" s="175"/>
      <c r="G608" s="175"/>
      <c r="H608" s="175"/>
      <c r="I608" s="176"/>
      <c r="J608" s="176"/>
      <c r="K608" s="176"/>
      <c r="L608" s="176"/>
      <c r="M608" s="176"/>
      <c r="N608" s="176"/>
      <c r="O608" s="176"/>
      <c r="P608" s="176"/>
      <c r="Q608" s="176"/>
      <c r="R608" s="176"/>
      <c r="S608" s="176"/>
      <c r="T608" s="176"/>
      <c r="U608" s="176"/>
      <c r="V608" s="176"/>
      <c r="W608" s="176"/>
    </row>
    <row r="609" spans="1:23">
      <c r="A609" s="175"/>
      <c r="B609" s="175"/>
      <c r="C609" s="175"/>
      <c r="D609" s="175"/>
      <c r="E609" s="175"/>
      <c r="F609" s="175"/>
      <c r="G609" s="175"/>
      <c r="H609" s="175"/>
      <c r="I609" s="176"/>
      <c r="J609" s="176"/>
      <c r="K609" s="176"/>
      <c r="L609" s="176"/>
      <c r="M609" s="176"/>
      <c r="N609" s="176"/>
      <c r="O609" s="176"/>
      <c r="P609" s="176"/>
      <c r="Q609" s="176"/>
      <c r="R609" s="176"/>
      <c r="S609" s="176"/>
      <c r="T609" s="176"/>
      <c r="U609" s="176"/>
      <c r="V609" s="176"/>
      <c r="W609" s="176"/>
    </row>
    <row r="610" spans="1:23">
      <c r="A610" s="175"/>
      <c r="B610" s="175"/>
      <c r="C610" s="175"/>
      <c r="D610" s="175"/>
      <c r="E610" s="175"/>
      <c r="F610" s="175"/>
      <c r="G610" s="175"/>
      <c r="H610" s="175"/>
      <c r="I610" s="176"/>
      <c r="J610" s="176"/>
      <c r="K610" s="176"/>
      <c r="L610" s="176"/>
      <c r="M610" s="176"/>
      <c r="N610" s="176"/>
      <c r="O610" s="176"/>
      <c r="P610" s="176"/>
      <c r="Q610" s="176"/>
      <c r="R610" s="176"/>
      <c r="S610" s="176"/>
      <c r="T610" s="176"/>
      <c r="U610" s="176"/>
      <c r="V610" s="176"/>
      <c r="W610" s="176"/>
    </row>
    <row r="611" spans="1:23">
      <c r="A611" s="175"/>
      <c r="B611" s="175"/>
      <c r="C611" s="175"/>
      <c r="D611" s="175"/>
      <c r="E611" s="175"/>
      <c r="F611" s="175"/>
      <c r="G611" s="175"/>
      <c r="H611" s="175"/>
      <c r="I611" s="176"/>
      <c r="J611" s="176"/>
      <c r="K611" s="176"/>
      <c r="L611" s="176"/>
      <c r="M611" s="176"/>
      <c r="N611" s="176"/>
      <c r="O611" s="176"/>
      <c r="P611" s="176"/>
      <c r="Q611" s="176"/>
      <c r="R611" s="176"/>
      <c r="S611" s="176"/>
      <c r="T611" s="176"/>
      <c r="U611" s="176"/>
      <c r="V611" s="176"/>
      <c r="W611" s="176"/>
    </row>
    <row r="612" spans="1:23">
      <c r="A612" s="175"/>
      <c r="B612" s="175"/>
      <c r="C612" s="175"/>
      <c r="D612" s="175"/>
      <c r="E612" s="175"/>
      <c r="F612" s="175"/>
      <c r="G612" s="175"/>
      <c r="H612" s="175"/>
      <c r="I612" s="176"/>
      <c r="J612" s="176"/>
      <c r="K612" s="176"/>
      <c r="L612" s="176"/>
      <c r="M612" s="176"/>
      <c r="N612" s="176"/>
      <c r="O612" s="176"/>
      <c r="P612" s="176"/>
      <c r="Q612" s="176"/>
      <c r="R612" s="176"/>
      <c r="S612" s="176"/>
      <c r="T612" s="176"/>
      <c r="U612" s="176"/>
      <c r="V612" s="176"/>
      <c r="W612" s="176"/>
    </row>
    <row r="613" spans="1:23">
      <c r="A613" s="175"/>
      <c r="B613" s="175"/>
      <c r="C613" s="175"/>
      <c r="D613" s="175"/>
      <c r="E613" s="175"/>
      <c r="F613" s="175"/>
      <c r="G613" s="175"/>
      <c r="H613" s="175"/>
      <c r="I613" s="176"/>
      <c r="J613" s="176"/>
      <c r="K613" s="176"/>
      <c r="L613" s="176"/>
      <c r="M613" s="176"/>
      <c r="N613" s="176"/>
      <c r="O613" s="176"/>
      <c r="P613" s="176"/>
      <c r="Q613" s="176"/>
      <c r="R613" s="176"/>
      <c r="S613" s="176"/>
      <c r="T613" s="176"/>
      <c r="U613" s="176"/>
      <c r="V613" s="176"/>
      <c r="W613" s="176"/>
    </row>
    <row r="614" spans="1:23">
      <c r="A614" s="175"/>
      <c r="B614" s="175"/>
      <c r="C614" s="175"/>
      <c r="D614" s="175"/>
      <c r="E614" s="175"/>
      <c r="F614" s="175"/>
      <c r="G614" s="175"/>
      <c r="H614" s="175"/>
      <c r="I614" s="176"/>
      <c r="J614" s="176"/>
      <c r="K614" s="176"/>
      <c r="L614" s="176"/>
      <c r="M614" s="176"/>
      <c r="N614" s="176"/>
      <c r="O614" s="176"/>
      <c r="P614" s="176"/>
      <c r="Q614" s="176"/>
      <c r="R614" s="176"/>
      <c r="S614" s="176"/>
      <c r="T614" s="176"/>
      <c r="U614" s="176"/>
      <c r="V614" s="176"/>
      <c r="W614" s="176"/>
    </row>
    <row r="615" spans="1:23">
      <c r="A615" s="175"/>
      <c r="B615" s="175"/>
      <c r="C615" s="175"/>
      <c r="D615" s="175"/>
      <c r="E615" s="175"/>
      <c r="F615" s="175"/>
      <c r="G615" s="175"/>
      <c r="H615" s="175"/>
      <c r="I615" s="176"/>
      <c r="J615" s="176"/>
      <c r="K615" s="176"/>
      <c r="L615" s="176"/>
      <c r="M615" s="176"/>
      <c r="N615" s="176"/>
      <c r="O615" s="176"/>
      <c r="P615" s="176"/>
      <c r="Q615" s="176"/>
      <c r="R615" s="176"/>
      <c r="S615" s="176"/>
      <c r="T615" s="176"/>
      <c r="U615" s="176"/>
      <c r="V615" s="176"/>
      <c r="W615" s="176"/>
    </row>
    <row r="616" spans="1:23">
      <c r="A616" s="175"/>
      <c r="B616" s="175"/>
      <c r="C616" s="175"/>
      <c r="D616" s="175"/>
      <c r="E616" s="175"/>
      <c r="F616" s="175"/>
      <c r="G616" s="175"/>
      <c r="H616" s="175"/>
      <c r="I616" s="176"/>
      <c r="J616" s="176"/>
      <c r="K616" s="176"/>
      <c r="L616" s="176"/>
      <c r="M616" s="176"/>
      <c r="N616" s="176"/>
      <c r="O616" s="176"/>
      <c r="P616" s="176"/>
      <c r="Q616" s="176"/>
      <c r="R616" s="176"/>
      <c r="S616" s="176"/>
      <c r="T616" s="176"/>
      <c r="U616" s="176"/>
      <c r="V616" s="176"/>
      <c r="W616" s="176"/>
    </row>
    <row r="617" spans="1:23">
      <c r="A617" s="175"/>
      <c r="B617" s="175"/>
      <c r="C617" s="175"/>
      <c r="D617" s="175"/>
      <c r="E617" s="175"/>
      <c r="F617" s="175"/>
      <c r="G617" s="175"/>
      <c r="H617" s="175"/>
      <c r="I617" s="176"/>
      <c r="J617" s="176"/>
      <c r="K617" s="176"/>
      <c r="L617" s="176"/>
      <c r="M617" s="176"/>
      <c r="N617" s="176"/>
      <c r="O617" s="176"/>
      <c r="P617" s="176"/>
      <c r="Q617" s="176"/>
      <c r="R617" s="176"/>
      <c r="S617" s="176"/>
      <c r="T617" s="176"/>
      <c r="U617" s="176"/>
      <c r="V617" s="176"/>
      <c r="W617" s="176"/>
    </row>
    <row r="618" spans="1:23">
      <c r="A618" s="175"/>
      <c r="B618" s="175"/>
      <c r="C618" s="175"/>
      <c r="D618" s="175"/>
      <c r="E618" s="175"/>
      <c r="F618" s="175"/>
      <c r="G618" s="175"/>
      <c r="H618" s="175"/>
      <c r="I618" s="176"/>
      <c r="J618" s="176"/>
      <c r="K618" s="176"/>
      <c r="L618" s="176"/>
      <c r="M618" s="176"/>
      <c r="N618" s="176"/>
      <c r="O618" s="176"/>
      <c r="P618" s="176"/>
      <c r="Q618" s="176"/>
      <c r="R618" s="176"/>
      <c r="S618" s="176"/>
      <c r="T618" s="176"/>
      <c r="U618" s="176"/>
      <c r="V618" s="176"/>
      <c r="W618" s="176"/>
    </row>
    <row r="619" spans="1:23">
      <c r="A619" s="175"/>
      <c r="B619" s="175"/>
      <c r="C619" s="175"/>
      <c r="D619" s="175"/>
      <c r="E619" s="175"/>
      <c r="F619" s="175"/>
      <c r="G619" s="175"/>
      <c r="H619" s="175"/>
      <c r="I619" s="176"/>
      <c r="J619" s="176"/>
      <c r="K619" s="176"/>
      <c r="L619" s="176"/>
      <c r="M619" s="176"/>
      <c r="N619" s="176"/>
      <c r="O619" s="176"/>
      <c r="P619" s="176"/>
      <c r="Q619" s="176"/>
      <c r="R619" s="176"/>
      <c r="S619" s="176"/>
      <c r="T619" s="176"/>
      <c r="U619" s="176"/>
      <c r="V619" s="176"/>
      <c r="W619" s="176"/>
    </row>
    <row r="620" spans="1:23">
      <c r="A620" s="175"/>
      <c r="B620" s="175"/>
      <c r="C620" s="175"/>
      <c r="D620" s="175"/>
      <c r="E620" s="175"/>
      <c r="F620" s="175"/>
      <c r="G620" s="175"/>
      <c r="H620" s="175"/>
      <c r="I620" s="176"/>
      <c r="J620" s="176"/>
      <c r="K620" s="176"/>
      <c r="L620" s="176"/>
      <c r="M620" s="176"/>
      <c r="N620" s="176"/>
      <c r="O620" s="176"/>
      <c r="P620" s="176"/>
      <c r="Q620" s="176"/>
      <c r="R620" s="176"/>
      <c r="S620" s="176"/>
      <c r="T620" s="176"/>
      <c r="U620" s="176"/>
      <c r="V620" s="176"/>
      <c r="W620" s="176"/>
    </row>
    <row r="621" spans="1:23">
      <c r="A621" s="175"/>
      <c r="B621" s="175"/>
      <c r="C621" s="175"/>
      <c r="D621" s="175"/>
      <c r="E621" s="175"/>
      <c r="F621" s="175"/>
      <c r="G621" s="175"/>
      <c r="H621" s="175"/>
      <c r="I621" s="176"/>
      <c r="J621" s="176"/>
      <c r="K621" s="176"/>
      <c r="L621" s="176"/>
      <c r="M621" s="176"/>
      <c r="N621" s="176"/>
      <c r="O621" s="176"/>
      <c r="P621" s="176"/>
      <c r="Q621" s="176"/>
      <c r="R621" s="176"/>
      <c r="S621" s="176"/>
      <c r="T621" s="176"/>
      <c r="U621" s="176"/>
      <c r="V621" s="176"/>
      <c r="W621" s="176"/>
    </row>
    <row r="622" spans="1:23">
      <c r="A622" s="175"/>
      <c r="B622" s="175"/>
      <c r="C622" s="175"/>
      <c r="D622" s="175"/>
      <c r="E622" s="175"/>
      <c r="F622" s="175"/>
      <c r="G622" s="175"/>
      <c r="H622" s="175"/>
      <c r="I622" s="176"/>
      <c r="J622" s="176"/>
      <c r="K622" s="176"/>
      <c r="L622" s="176"/>
      <c r="M622" s="176"/>
      <c r="N622" s="176"/>
      <c r="O622" s="176"/>
      <c r="P622" s="176"/>
      <c r="Q622" s="176"/>
      <c r="R622" s="176"/>
      <c r="S622" s="176"/>
      <c r="T622" s="176"/>
      <c r="U622" s="176"/>
      <c r="V622" s="176"/>
      <c r="W622" s="176"/>
    </row>
    <row r="623" spans="1:23">
      <c r="A623" s="175"/>
      <c r="B623" s="175"/>
      <c r="C623" s="175"/>
      <c r="D623" s="175"/>
      <c r="E623" s="175"/>
      <c r="F623" s="175"/>
      <c r="G623" s="175"/>
      <c r="H623" s="175"/>
      <c r="I623" s="176"/>
      <c r="J623" s="176"/>
      <c r="K623" s="176"/>
      <c r="L623" s="176"/>
      <c r="M623" s="176"/>
      <c r="N623" s="176"/>
      <c r="O623" s="176"/>
      <c r="P623" s="176"/>
      <c r="Q623" s="176"/>
      <c r="R623" s="176"/>
      <c r="S623" s="176"/>
      <c r="T623" s="176"/>
      <c r="U623" s="176"/>
      <c r="V623" s="176"/>
      <c r="W623" s="176"/>
    </row>
    <row r="624" spans="1:23">
      <c r="A624" s="175"/>
      <c r="B624" s="175"/>
      <c r="C624" s="175"/>
      <c r="D624" s="175"/>
      <c r="E624" s="175"/>
      <c r="F624" s="175"/>
      <c r="G624" s="175"/>
      <c r="H624" s="175"/>
      <c r="I624" s="176"/>
      <c r="J624" s="176"/>
      <c r="K624" s="176"/>
      <c r="L624" s="176"/>
      <c r="M624" s="176"/>
      <c r="N624" s="176"/>
      <c r="O624" s="176"/>
      <c r="P624" s="176"/>
      <c r="Q624" s="176"/>
      <c r="R624" s="176"/>
      <c r="S624" s="176"/>
      <c r="T624" s="176"/>
      <c r="U624" s="176"/>
      <c r="V624" s="176"/>
      <c r="W624" s="176"/>
    </row>
    <row r="625" spans="1:23">
      <c r="A625" s="175"/>
      <c r="B625" s="175"/>
      <c r="C625" s="175"/>
      <c r="D625" s="175"/>
      <c r="E625" s="175"/>
      <c r="F625" s="175"/>
      <c r="G625" s="175"/>
      <c r="H625" s="175"/>
      <c r="I625" s="176"/>
      <c r="J625" s="176"/>
      <c r="K625" s="176"/>
      <c r="L625" s="176"/>
      <c r="M625" s="176"/>
      <c r="N625" s="176"/>
      <c r="O625" s="176"/>
      <c r="P625" s="176"/>
      <c r="Q625" s="176"/>
      <c r="R625" s="176"/>
      <c r="S625" s="176"/>
      <c r="T625" s="176"/>
      <c r="U625" s="176"/>
      <c r="V625" s="176"/>
      <c r="W625" s="176"/>
    </row>
    <row r="626" spans="1:23">
      <c r="A626" s="175"/>
      <c r="B626" s="175"/>
      <c r="C626" s="175"/>
      <c r="D626" s="175"/>
      <c r="E626" s="175"/>
      <c r="F626" s="175"/>
      <c r="G626" s="175"/>
      <c r="H626" s="175"/>
      <c r="I626" s="176"/>
      <c r="J626" s="176"/>
      <c r="K626" s="176"/>
      <c r="L626" s="176"/>
      <c r="M626" s="176"/>
      <c r="N626" s="176"/>
      <c r="O626" s="176"/>
      <c r="P626" s="176"/>
      <c r="Q626" s="176"/>
      <c r="R626" s="176"/>
      <c r="S626" s="176"/>
      <c r="T626" s="176"/>
      <c r="U626" s="176"/>
      <c r="V626" s="176"/>
      <c r="W626" s="176"/>
    </row>
    <row r="627" spans="1:23">
      <c r="A627" s="175"/>
      <c r="B627" s="175"/>
      <c r="C627" s="175"/>
      <c r="D627" s="175"/>
      <c r="E627" s="175"/>
      <c r="F627" s="175"/>
      <c r="G627" s="175"/>
      <c r="H627" s="175"/>
      <c r="I627" s="176"/>
      <c r="J627" s="176"/>
      <c r="K627" s="176"/>
      <c r="L627" s="176"/>
      <c r="M627" s="176"/>
      <c r="N627" s="176"/>
      <c r="O627" s="176"/>
      <c r="P627" s="176"/>
      <c r="Q627" s="176"/>
      <c r="R627" s="176"/>
      <c r="S627" s="176"/>
      <c r="T627" s="176"/>
      <c r="U627" s="176"/>
      <c r="V627" s="176"/>
      <c r="W627" s="176"/>
    </row>
    <row r="628" spans="1:23">
      <c r="A628" s="175"/>
      <c r="B628" s="175"/>
      <c r="C628" s="175"/>
      <c r="D628" s="175"/>
      <c r="E628" s="175"/>
      <c r="F628" s="175"/>
      <c r="G628" s="175"/>
      <c r="H628" s="175"/>
      <c r="I628" s="176"/>
      <c r="J628" s="176"/>
      <c r="K628" s="176"/>
      <c r="L628" s="176"/>
      <c r="M628" s="176"/>
      <c r="N628" s="176"/>
      <c r="O628" s="176"/>
      <c r="P628" s="176"/>
      <c r="Q628" s="176"/>
      <c r="R628" s="176"/>
      <c r="S628" s="176"/>
      <c r="T628" s="176"/>
      <c r="U628" s="176"/>
      <c r="V628" s="176"/>
      <c r="W628" s="176"/>
    </row>
    <row r="629" spans="1:23">
      <c r="A629" s="175"/>
      <c r="B629" s="175"/>
      <c r="C629" s="175"/>
      <c r="D629" s="175"/>
      <c r="E629" s="175"/>
      <c r="F629" s="175"/>
      <c r="G629" s="175"/>
      <c r="H629" s="175"/>
      <c r="I629" s="176"/>
      <c r="J629" s="176"/>
      <c r="K629" s="176"/>
      <c r="L629" s="176"/>
      <c r="M629" s="176"/>
      <c r="N629" s="176"/>
      <c r="O629" s="176"/>
      <c r="P629" s="176"/>
      <c r="Q629" s="176"/>
      <c r="R629" s="176"/>
      <c r="S629" s="176"/>
      <c r="T629" s="176"/>
      <c r="U629" s="176"/>
      <c r="V629" s="176"/>
      <c r="W629" s="176"/>
    </row>
    <row r="630" spans="1:23">
      <c r="A630" s="175"/>
      <c r="B630" s="175"/>
      <c r="C630" s="175"/>
      <c r="D630" s="175"/>
      <c r="E630" s="175"/>
      <c r="F630" s="175"/>
      <c r="G630" s="175"/>
      <c r="H630" s="175"/>
      <c r="I630" s="176"/>
      <c r="J630" s="176"/>
      <c r="K630" s="176"/>
      <c r="L630" s="176"/>
      <c r="M630" s="176"/>
      <c r="N630" s="176"/>
      <c r="O630" s="176"/>
      <c r="P630" s="176"/>
      <c r="Q630" s="176"/>
      <c r="R630" s="176"/>
      <c r="S630" s="176"/>
      <c r="T630" s="176"/>
      <c r="U630" s="176"/>
      <c r="V630" s="176"/>
      <c r="W630" s="176"/>
    </row>
    <row r="631" spans="1:23">
      <c r="A631" s="175"/>
      <c r="B631" s="175"/>
      <c r="C631" s="175"/>
      <c r="D631" s="175"/>
      <c r="E631" s="175"/>
      <c r="F631" s="175"/>
      <c r="G631" s="175"/>
      <c r="H631" s="175"/>
      <c r="I631" s="176"/>
      <c r="J631" s="176"/>
      <c r="K631" s="176"/>
      <c r="L631" s="176"/>
      <c r="M631" s="176"/>
      <c r="N631" s="176"/>
      <c r="O631" s="176"/>
      <c r="P631" s="176"/>
      <c r="Q631" s="176"/>
      <c r="R631" s="176"/>
      <c r="S631" s="176"/>
      <c r="T631" s="176"/>
      <c r="U631" s="176"/>
      <c r="V631" s="176"/>
      <c r="W631" s="176"/>
    </row>
    <row r="632" spans="1:23">
      <c r="A632" s="175"/>
      <c r="B632" s="175"/>
      <c r="C632" s="175"/>
      <c r="D632" s="175"/>
      <c r="E632" s="175"/>
      <c r="F632" s="175"/>
      <c r="G632" s="175"/>
      <c r="H632" s="175"/>
      <c r="I632" s="176"/>
      <c r="J632" s="176"/>
      <c r="K632" s="176"/>
      <c r="L632" s="176"/>
      <c r="M632" s="176"/>
      <c r="N632" s="176"/>
      <c r="O632" s="176"/>
      <c r="P632" s="176"/>
      <c r="Q632" s="176"/>
      <c r="R632" s="176"/>
      <c r="S632" s="176"/>
      <c r="T632" s="176"/>
      <c r="U632" s="176"/>
      <c r="V632" s="176"/>
      <c r="W632" s="176"/>
    </row>
    <row r="633" spans="1:23">
      <c r="A633" s="175"/>
      <c r="B633" s="175"/>
      <c r="C633" s="175"/>
      <c r="D633" s="175"/>
      <c r="E633" s="175"/>
      <c r="F633" s="175"/>
      <c r="G633" s="175"/>
      <c r="H633" s="175"/>
      <c r="I633" s="176"/>
      <c r="J633" s="176"/>
      <c r="K633" s="176"/>
      <c r="L633" s="176"/>
      <c r="M633" s="176"/>
      <c r="N633" s="176"/>
      <c r="O633" s="176"/>
      <c r="P633" s="176"/>
      <c r="Q633" s="176"/>
      <c r="R633" s="176"/>
      <c r="S633" s="176"/>
      <c r="T633" s="176"/>
      <c r="U633" s="176"/>
      <c r="V633" s="176"/>
      <c r="W633" s="176"/>
    </row>
    <row r="634" spans="1:23">
      <c r="A634" s="175"/>
      <c r="B634" s="175"/>
      <c r="C634" s="175"/>
      <c r="D634" s="175"/>
      <c r="E634" s="175"/>
      <c r="F634" s="175"/>
      <c r="G634" s="175"/>
      <c r="H634" s="175"/>
      <c r="I634" s="176"/>
      <c r="J634" s="176"/>
      <c r="K634" s="176"/>
      <c r="L634" s="176"/>
      <c r="M634" s="176"/>
      <c r="N634" s="176"/>
      <c r="O634" s="176"/>
      <c r="P634" s="176"/>
      <c r="Q634" s="176"/>
      <c r="R634" s="176"/>
      <c r="S634" s="176"/>
      <c r="T634" s="176"/>
      <c r="U634" s="176"/>
      <c r="V634" s="176"/>
      <c r="W634" s="176"/>
    </row>
    <row r="635" spans="1:23">
      <c r="A635" s="175"/>
      <c r="B635" s="175"/>
      <c r="C635" s="175"/>
      <c r="D635" s="175"/>
      <c r="E635" s="175"/>
      <c r="F635" s="175"/>
      <c r="G635" s="175"/>
      <c r="H635" s="175"/>
      <c r="I635" s="176"/>
      <c r="J635" s="176"/>
      <c r="K635" s="176"/>
      <c r="L635" s="176"/>
      <c r="M635" s="176"/>
      <c r="N635" s="176"/>
      <c r="O635" s="176"/>
      <c r="P635" s="176"/>
      <c r="Q635" s="176"/>
      <c r="R635" s="176"/>
      <c r="S635" s="176"/>
      <c r="T635" s="176"/>
      <c r="U635" s="176"/>
      <c r="V635" s="176"/>
      <c r="W635" s="176"/>
    </row>
    <row r="636" spans="1:23">
      <c r="A636" s="175"/>
      <c r="B636" s="175"/>
      <c r="C636" s="175"/>
      <c r="D636" s="175"/>
      <c r="E636" s="175"/>
      <c r="F636" s="175"/>
      <c r="G636" s="175"/>
      <c r="H636" s="175"/>
      <c r="I636" s="176"/>
      <c r="J636" s="176"/>
      <c r="K636" s="176"/>
      <c r="L636" s="176"/>
      <c r="M636" s="176"/>
      <c r="N636" s="176"/>
      <c r="O636" s="176"/>
      <c r="P636" s="176"/>
      <c r="Q636" s="176"/>
      <c r="R636" s="176"/>
      <c r="S636" s="176"/>
      <c r="T636" s="176"/>
      <c r="U636" s="176"/>
      <c r="V636" s="176"/>
      <c r="W636" s="176"/>
    </row>
    <row r="637" spans="1:23">
      <c r="A637" s="175"/>
      <c r="B637" s="175"/>
      <c r="C637" s="175"/>
      <c r="D637" s="175"/>
      <c r="E637" s="175"/>
      <c r="F637" s="175"/>
      <c r="G637" s="175"/>
      <c r="H637" s="175"/>
      <c r="I637" s="176"/>
      <c r="J637" s="176"/>
      <c r="K637" s="176"/>
      <c r="L637" s="176"/>
      <c r="M637" s="176"/>
      <c r="N637" s="176"/>
      <c r="O637" s="176"/>
      <c r="P637" s="176"/>
      <c r="Q637" s="176"/>
      <c r="R637" s="176"/>
      <c r="S637" s="176"/>
      <c r="T637" s="176"/>
      <c r="U637" s="176"/>
      <c r="V637" s="176"/>
      <c r="W637" s="176"/>
    </row>
    <row r="638" spans="1:23">
      <c r="A638" s="175"/>
      <c r="B638" s="175"/>
      <c r="C638" s="175"/>
      <c r="D638" s="175"/>
      <c r="E638" s="175"/>
      <c r="F638" s="175"/>
      <c r="G638" s="175"/>
      <c r="H638" s="175"/>
      <c r="I638" s="176"/>
      <c r="J638" s="176"/>
      <c r="K638" s="176"/>
      <c r="L638" s="176"/>
      <c r="M638" s="176"/>
      <c r="N638" s="176"/>
      <c r="O638" s="176"/>
      <c r="P638" s="176"/>
      <c r="Q638" s="176"/>
      <c r="R638" s="176"/>
      <c r="S638" s="176"/>
      <c r="T638" s="176"/>
      <c r="U638" s="176"/>
      <c r="V638" s="176"/>
      <c r="W638" s="176"/>
    </row>
    <row r="639" spans="1:23">
      <c r="A639" s="175"/>
      <c r="B639" s="175"/>
      <c r="C639" s="175"/>
      <c r="D639" s="175"/>
      <c r="E639" s="175"/>
      <c r="F639" s="175"/>
      <c r="G639" s="175"/>
      <c r="H639" s="175"/>
      <c r="I639" s="176"/>
      <c r="J639" s="176"/>
      <c r="K639" s="176"/>
      <c r="L639" s="176"/>
      <c r="M639" s="176"/>
      <c r="N639" s="176"/>
      <c r="O639" s="176"/>
      <c r="P639" s="176"/>
      <c r="Q639" s="176"/>
      <c r="R639" s="176"/>
      <c r="S639" s="176"/>
      <c r="T639" s="176"/>
      <c r="U639" s="176"/>
      <c r="V639" s="176"/>
      <c r="W639" s="176"/>
    </row>
    <row r="640" spans="1:23">
      <c r="A640" s="175"/>
      <c r="B640" s="175"/>
      <c r="C640" s="175"/>
      <c r="D640" s="175"/>
      <c r="E640" s="175"/>
      <c r="F640" s="175"/>
      <c r="G640" s="175"/>
      <c r="H640" s="175"/>
      <c r="I640" s="176"/>
      <c r="J640" s="176"/>
      <c r="K640" s="176"/>
      <c r="L640" s="176"/>
      <c r="M640" s="176"/>
      <c r="N640" s="176"/>
      <c r="O640" s="176"/>
      <c r="P640" s="176"/>
      <c r="Q640" s="176"/>
      <c r="R640" s="176"/>
      <c r="S640" s="176"/>
      <c r="T640" s="176"/>
      <c r="U640" s="176"/>
      <c r="V640" s="176"/>
      <c r="W640" s="176"/>
    </row>
    <row r="641" spans="1:23">
      <c r="A641" s="175"/>
      <c r="B641" s="175"/>
      <c r="C641" s="175"/>
      <c r="D641" s="175"/>
      <c r="E641" s="175"/>
      <c r="F641" s="175"/>
      <c r="G641" s="175"/>
      <c r="H641" s="175"/>
      <c r="I641" s="176"/>
      <c r="J641" s="176"/>
      <c r="K641" s="176"/>
      <c r="L641" s="176"/>
      <c r="M641" s="176"/>
      <c r="N641" s="176"/>
      <c r="O641" s="176"/>
      <c r="P641" s="176"/>
      <c r="Q641" s="176"/>
      <c r="R641" s="176"/>
      <c r="S641" s="176"/>
      <c r="T641" s="176"/>
      <c r="U641" s="176"/>
      <c r="V641" s="176"/>
      <c r="W641" s="176"/>
    </row>
    <row r="642" spans="1:23">
      <c r="A642" s="175"/>
      <c r="B642" s="175"/>
      <c r="C642" s="175"/>
      <c r="D642" s="175"/>
      <c r="E642" s="175"/>
      <c r="F642" s="175"/>
      <c r="G642" s="175"/>
      <c r="H642" s="175"/>
      <c r="I642" s="176"/>
      <c r="J642" s="176"/>
      <c r="K642" s="176"/>
      <c r="L642" s="176"/>
      <c r="M642" s="176"/>
      <c r="N642" s="176"/>
      <c r="O642" s="176"/>
      <c r="P642" s="176"/>
      <c r="Q642" s="176"/>
      <c r="R642" s="176"/>
      <c r="S642" s="176"/>
      <c r="T642" s="176"/>
      <c r="U642" s="176"/>
      <c r="V642" s="176"/>
      <c r="W642" s="176"/>
    </row>
    <row r="643" spans="1:23">
      <c r="A643" s="175"/>
      <c r="B643" s="175"/>
      <c r="C643" s="175"/>
      <c r="D643" s="175"/>
      <c r="E643" s="175"/>
      <c r="F643" s="175"/>
      <c r="G643" s="175"/>
      <c r="H643" s="175"/>
      <c r="I643" s="176"/>
      <c r="J643" s="176"/>
      <c r="K643" s="176"/>
      <c r="L643" s="176"/>
      <c r="M643" s="176"/>
      <c r="N643" s="176"/>
      <c r="O643" s="176"/>
      <c r="P643" s="176"/>
      <c r="Q643" s="176"/>
      <c r="R643" s="176"/>
      <c r="S643" s="176"/>
      <c r="T643" s="176"/>
      <c r="U643" s="176"/>
      <c r="V643" s="176"/>
      <c r="W643" s="176"/>
    </row>
    <row r="644" spans="1:23">
      <c r="A644" s="175"/>
      <c r="B644" s="175"/>
      <c r="C644" s="175"/>
      <c r="D644" s="175"/>
      <c r="E644" s="175"/>
      <c r="F644" s="175"/>
      <c r="G644" s="175"/>
      <c r="H644" s="175"/>
      <c r="I644" s="176"/>
      <c r="J644" s="176"/>
      <c r="K644" s="176"/>
      <c r="L644" s="176"/>
      <c r="M644" s="176"/>
      <c r="N644" s="176"/>
      <c r="O644" s="176"/>
      <c r="P644" s="176"/>
      <c r="Q644" s="176"/>
      <c r="R644" s="176"/>
      <c r="S644" s="176"/>
      <c r="T644" s="176"/>
      <c r="U644" s="176"/>
      <c r="V644" s="176"/>
      <c r="W644" s="176"/>
    </row>
    <row r="645" spans="1:23">
      <c r="A645" s="175"/>
      <c r="B645" s="175"/>
      <c r="C645" s="175"/>
      <c r="D645" s="175"/>
      <c r="E645" s="175"/>
      <c r="F645" s="175"/>
      <c r="G645" s="175"/>
      <c r="H645" s="175"/>
      <c r="I645" s="176"/>
      <c r="J645" s="176"/>
      <c r="K645" s="176"/>
      <c r="L645" s="176"/>
      <c r="M645" s="176"/>
      <c r="N645" s="176"/>
      <c r="O645" s="176"/>
      <c r="P645" s="176"/>
      <c r="Q645" s="176"/>
      <c r="R645" s="176"/>
      <c r="S645" s="176"/>
      <c r="T645" s="176"/>
      <c r="U645" s="176"/>
      <c r="V645" s="176"/>
      <c r="W645" s="176"/>
    </row>
    <row r="646" spans="1:23">
      <c r="A646" s="175"/>
      <c r="B646" s="175"/>
      <c r="C646" s="175"/>
      <c r="D646" s="175"/>
      <c r="E646" s="175"/>
      <c r="F646" s="175"/>
      <c r="G646" s="175"/>
      <c r="H646" s="175"/>
      <c r="I646" s="176"/>
      <c r="J646" s="176"/>
      <c r="K646" s="176"/>
      <c r="L646" s="176"/>
      <c r="M646" s="176"/>
      <c r="N646" s="176"/>
      <c r="O646" s="176"/>
      <c r="P646" s="176"/>
      <c r="Q646" s="176"/>
      <c r="R646" s="176"/>
      <c r="S646" s="176"/>
      <c r="T646" s="176"/>
      <c r="U646" s="176"/>
      <c r="V646" s="176"/>
      <c r="W646" s="176"/>
    </row>
    <row r="647" spans="1:23">
      <c r="A647" s="175"/>
      <c r="B647" s="175"/>
      <c r="C647" s="175"/>
      <c r="D647" s="175"/>
      <c r="E647" s="175"/>
      <c r="F647" s="175"/>
      <c r="G647" s="175"/>
      <c r="H647" s="175"/>
      <c r="I647" s="176"/>
      <c r="J647" s="176"/>
      <c r="K647" s="176"/>
      <c r="L647" s="176"/>
      <c r="M647" s="176"/>
      <c r="N647" s="176"/>
      <c r="O647" s="176"/>
      <c r="P647" s="176"/>
      <c r="Q647" s="176"/>
      <c r="R647" s="176"/>
      <c r="S647" s="176"/>
      <c r="T647" s="176"/>
      <c r="U647" s="176"/>
      <c r="V647" s="176"/>
      <c r="W647" s="176"/>
    </row>
    <row r="648" spans="1:23">
      <c r="A648" s="175"/>
      <c r="B648" s="175"/>
      <c r="C648" s="175"/>
      <c r="D648" s="175"/>
      <c r="E648" s="175"/>
      <c r="F648" s="175"/>
      <c r="G648" s="175"/>
      <c r="H648" s="175"/>
      <c r="I648" s="176"/>
      <c r="J648" s="176"/>
      <c r="K648" s="176"/>
      <c r="L648" s="176"/>
      <c r="M648" s="176"/>
      <c r="N648" s="176"/>
      <c r="O648" s="176"/>
      <c r="P648" s="176"/>
      <c r="Q648" s="176"/>
      <c r="R648" s="176"/>
      <c r="S648" s="176"/>
      <c r="T648" s="176"/>
      <c r="U648" s="176"/>
      <c r="V648" s="176"/>
      <c r="W648" s="176"/>
    </row>
    <row r="649" spans="1:23">
      <c r="A649" s="175"/>
      <c r="B649" s="175"/>
      <c r="C649" s="175"/>
      <c r="D649" s="175"/>
      <c r="E649" s="175"/>
      <c r="F649" s="175"/>
      <c r="G649" s="175"/>
      <c r="H649" s="175"/>
      <c r="I649" s="176"/>
      <c r="J649" s="176"/>
      <c r="K649" s="176"/>
      <c r="L649" s="176"/>
      <c r="M649" s="176"/>
      <c r="N649" s="176"/>
      <c r="O649" s="176"/>
      <c r="P649" s="176"/>
      <c r="Q649" s="176"/>
      <c r="R649" s="176"/>
      <c r="S649" s="176"/>
      <c r="T649" s="176"/>
      <c r="U649" s="176"/>
      <c r="V649" s="176"/>
      <c r="W649" s="176"/>
    </row>
    <row r="650" spans="1:23">
      <c r="A650" s="175"/>
      <c r="B650" s="175"/>
      <c r="C650" s="175"/>
      <c r="D650" s="175"/>
      <c r="E650" s="175"/>
      <c r="F650" s="175"/>
      <c r="G650" s="175"/>
      <c r="H650" s="175"/>
      <c r="I650" s="176"/>
      <c r="J650" s="176"/>
      <c r="K650" s="176"/>
      <c r="L650" s="176"/>
      <c r="M650" s="176"/>
      <c r="N650" s="176"/>
      <c r="O650" s="176"/>
      <c r="P650" s="176"/>
      <c r="Q650" s="176"/>
      <c r="R650" s="176"/>
      <c r="S650" s="176"/>
      <c r="T650" s="176"/>
      <c r="U650" s="176"/>
      <c r="V650" s="176"/>
      <c r="W650" s="176"/>
    </row>
    <row r="651" spans="1:23">
      <c r="A651" s="175"/>
      <c r="B651" s="175"/>
      <c r="C651" s="175"/>
      <c r="D651" s="175"/>
      <c r="E651" s="175"/>
      <c r="F651" s="175"/>
      <c r="G651" s="175"/>
      <c r="H651" s="175"/>
      <c r="I651" s="176"/>
      <c r="J651" s="176"/>
      <c r="K651" s="176"/>
      <c r="L651" s="176"/>
      <c r="M651" s="176"/>
      <c r="N651" s="176"/>
      <c r="O651" s="176"/>
      <c r="P651" s="176"/>
      <c r="Q651" s="176"/>
      <c r="R651" s="176"/>
      <c r="S651" s="176"/>
      <c r="T651" s="176"/>
      <c r="U651" s="176"/>
      <c r="V651" s="176"/>
      <c r="W651" s="176"/>
    </row>
    <row r="652" spans="1:23">
      <c r="A652" s="175"/>
      <c r="B652" s="175"/>
      <c r="C652" s="175"/>
      <c r="D652" s="175"/>
      <c r="E652" s="175"/>
      <c r="F652" s="175"/>
      <c r="G652" s="175"/>
      <c r="H652" s="175"/>
      <c r="I652" s="176"/>
      <c r="J652" s="176"/>
      <c r="K652" s="176"/>
      <c r="L652" s="176"/>
      <c r="M652" s="176"/>
      <c r="N652" s="176"/>
      <c r="O652" s="176"/>
      <c r="P652" s="176"/>
      <c r="Q652" s="176"/>
      <c r="R652" s="176"/>
      <c r="S652" s="176"/>
      <c r="T652" s="176"/>
      <c r="U652" s="176"/>
      <c r="V652" s="176"/>
      <c r="W652" s="176"/>
    </row>
    <row r="653" spans="1:23">
      <c r="A653" s="175"/>
      <c r="B653" s="175"/>
      <c r="C653" s="175"/>
      <c r="D653" s="175"/>
      <c r="E653" s="175"/>
      <c r="F653" s="175"/>
      <c r="G653" s="175"/>
      <c r="H653" s="175"/>
      <c r="I653" s="176"/>
      <c r="J653" s="176"/>
      <c r="K653" s="176"/>
      <c r="L653" s="176"/>
      <c r="M653" s="176"/>
      <c r="N653" s="176"/>
      <c r="O653" s="176"/>
      <c r="P653" s="176"/>
      <c r="Q653" s="176"/>
      <c r="R653" s="176"/>
      <c r="S653" s="176"/>
      <c r="T653" s="176"/>
      <c r="U653" s="176"/>
      <c r="V653" s="176"/>
      <c r="W653" s="176"/>
    </row>
    <row r="654" spans="1:23">
      <c r="A654" s="175"/>
      <c r="B654" s="175"/>
      <c r="C654" s="175"/>
      <c r="D654" s="175"/>
      <c r="E654" s="175"/>
      <c r="F654" s="175"/>
      <c r="G654" s="175"/>
      <c r="H654" s="175"/>
      <c r="I654" s="176"/>
      <c r="J654" s="176"/>
      <c r="K654" s="176"/>
      <c r="L654" s="176"/>
      <c r="M654" s="176"/>
      <c r="N654" s="176"/>
      <c r="O654" s="176"/>
      <c r="P654" s="176"/>
      <c r="Q654" s="176"/>
      <c r="R654" s="176"/>
      <c r="S654" s="176"/>
      <c r="T654" s="176"/>
      <c r="U654" s="176"/>
      <c r="V654" s="176"/>
      <c r="W654" s="176"/>
    </row>
    <row r="655" spans="1:23">
      <c r="A655" s="175"/>
      <c r="B655" s="175"/>
      <c r="C655" s="175"/>
      <c r="D655" s="175"/>
      <c r="E655" s="175"/>
      <c r="F655" s="175"/>
      <c r="G655" s="175"/>
      <c r="H655" s="175"/>
      <c r="I655" s="176"/>
      <c r="J655" s="176"/>
      <c r="K655" s="176"/>
      <c r="L655" s="176"/>
      <c r="M655" s="176"/>
      <c r="N655" s="176"/>
      <c r="O655" s="176"/>
      <c r="P655" s="176"/>
      <c r="Q655" s="176"/>
      <c r="R655" s="176"/>
      <c r="S655" s="176"/>
      <c r="T655" s="176"/>
      <c r="U655" s="176"/>
      <c r="V655" s="176"/>
      <c r="W655" s="176"/>
    </row>
    <row r="656" spans="1:23">
      <c r="A656" s="175"/>
      <c r="B656" s="175"/>
      <c r="C656" s="175"/>
      <c r="D656" s="175"/>
      <c r="E656" s="175"/>
      <c r="F656" s="175"/>
      <c r="G656" s="175"/>
      <c r="H656" s="175"/>
      <c r="I656" s="176"/>
      <c r="J656" s="176"/>
      <c r="K656" s="176"/>
      <c r="L656" s="176"/>
      <c r="M656" s="176"/>
      <c r="N656" s="176"/>
      <c r="O656" s="176"/>
      <c r="P656" s="176"/>
      <c r="Q656" s="176"/>
      <c r="R656" s="176"/>
      <c r="S656" s="176"/>
      <c r="T656" s="176"/>
      <c r="U656" s="176"/>
      <c r="V656" s="176"/>
      <c r="W656" s="176"/>
    </row>
    <row r="657" spans="1:23">
      <c r="A657" s="175"/>
      <c r="B657" s="175"/>
      <c r="C657" s="175"/>
      <c r="D657" s="175"/>
      <c r="E657" s="175"/>
      <c r="F657" s="175"/>
      <c r="G657" s="175"/>
      <c r="H657" s="175"/>
      <c r="I657" s="176"/>
      <c r="J657" s="176"/>
      <c r="K657" s="176"/>
      <c r="L657" s="176"/>
      <c r="M657" s="176"/>
      <c r="N657" s="176"/>
      <c r="O657" s="176"/>
      <c r="P657" s="176"/>
      <c r="Q657" s="176"/>
      <c r="R657" s="176"/>
      <c r="S657" s="176"/>
      <c r="T657" s="176"/>
      <c r="U657" s="176"/>
      <c r="V657" s="176"/>
      <c r="W657" s="176"/>
    </row>
    <row r="658" spans="1:23">
      <c r="A658" s="175"/>
      <c r="B658" s="175"/>
      <c r="C658" s="175"/>
      <c r="D658" s="175"/>
      <c r="E658" s="175"/>
      <c r="F658" s="175"/>
      <c r="G658" s="175"/>
      <c r="H658" s="175"/>
      <c r="I658" s="176"/>
      <c r="J658" s="176"/>
      <c r="K658" s="176"/>
      <c r="L658" s="176"/>
      <c r="M658" s="176"/>
      <c r="N658" s="176"/>
      <c r="O658" s="176"/>
      <c r="P658" s="176"/>
      <c r="Q658" s="176"/>
      <c r="R658" s="176"/>
      <c r="S658" s="176"/>
      <c r="T658" s="176"/>
      <c r="U658" s="176"/>
      <c r="V658" s="176"/>
      <c r="W658" s="176"/>
    </row>
    <row r="659" spans="1:23">
      <c r="A659" s="175"/>
      <c r="B659" s="175"/>
      <c r="C659" s="175"/>
      <c r="D659" s="175"/>
      <c r="E659" s="175"/>
      <c r="F659" s="175"/>
      <c r="G659" s="175"/>
      <c r="H659" s="175"/>
      <c r="I659" s="176"/>
      <c r="J659" s="176"/>
      <c r="K659" s="176"/>
      <c r="L659" s="176"/>
      <c r="M659" s="176"/>
      <c r="N659" s="176"/>
      <c r="O659" s="176"/>
      <c r="P659" s="176"/>
      <c r="Q659" s="176"/>
      <c r="R659" s="176"/>
      <c r="S659" s="176"/>
      <c r="T659" s="176"/>
      <c r="U659" s="176"/>
      <c r="V659" s="176"/>
      <c r="W659" s="176"/>
    </row>
    <row r="660" spans="1:23">
      <c r="A660" s="175"/>
      <c r="B660" s="175"/>
      <c r="C660" s="175"/>
      <c r="D660" s="175"/>
      <c r="E660" s="175"/>
      <c r="F660" s="175"/>
      <c r="G660" s="175"/>
      <c r="H660" s="175"/>
      <c r="I660" s="176"/>
      <c r="J660" s="176"/>
      <c r="K660" s="176"/>
      <c r="L660" s="176"/>
      <c r="M660" s="176"/>
      <c r="N660" s="176"/>
      <c r="O660" s="176"/>
      <c r="P660" s="176"/>
      <c r="Q660" s="176"/>
      <c r="R660" s="176"/>
      <c r="S660" s="176"/>
      <c r="T660" s="176"/>
      <c r="U660" s="176"/>
      <c r="V660" s="176"/>
      <c r="W660" s="176"/>
    </row>
    <row r="661" spans="1:23">
      <c r="A661" s="175"/>
      <c r="B661" s="175"/>
      <c r="C661" s="175"/>
      <c r="D661" s="175"/>
      <c r="E661" s="175"/>
      <c r="F661" s="175"/>
      <c r="G661" s="175"/>
      <c r="H661" s="175"/>
      <c r="I661" s="176"/>
      <c r="J661" s="176"/>
      <c r="K661" s="176"/>
      <c r="L661" s="176"/>
      <c r="M661" s="176"/>
      <c r="N661" s="176"/>
      <c r="O661" s="176"/>
      <c r="P661" s="176"/>
      <c r="Q661" s="176"/>
      <c r="R661" s="176"/>
      <c r="S661" s="176"/>
      <c r="T661" s="176"/>
      <c r="U661" s="176"/>
      <c r="V661" s="176"/>
      <c r="W661" s="176"/>
    </row>
    <row r="662" spans="1:23">
      <c r="A662" s="175"/>
      <c r="B662" s="175"/>
      <c r="C662" s="175"/>
      <c r="D662" s="175"/>
      <c r="E662" s="175"/>
      <c r="F662" s="175"/>
      <c r="G662" s="175"/>
      <c r="H662" s="175"/>
      <c r="I662" s="176"/>
      <c r="J662" s="176"/>
      <c r="K662" s="176"/>
      <c r="L662" s="176"/>
      <c r="M662" s="176"/>
      <c r="N662" s="176"/>
      <c r="O662" s="176"/>
      <c r="P662" s="176"/>
      <c r="Q662" s="176"/>
      <c r="R662" s="176"/>
      <c r="S662" s="176"/>
      <c r="T662" s="176"/>
      <c r="U662" s="176"/>
      <c r="V662" s="176"/>
      <c r="W662" s="176"/>
    </row>
    <row r="663" spans="1:23">
      <c r="A663" s="175"/>
      <c r="B663" s="175"/>
      <c r="C663" s="175"/>
      <c r="D663" s="175"/>
      <c r="E663" s="175"/>
      <c r="F663" s="175"/>
      <c r="G663" s="175"/>
      <c r="H663" s="175"/>
      <c r="I663" s="176"/>
      <c r="J663" s="176"/>
      <c r="K663" s="176"/>
      <c r="L663" s="176"/>
      <c r="M663" s="176"/>
      <c r="N663" s="176"/>
      <c r="O663" s="176"/>
      <c r="P663" s="176"/>
      <c r="Q663" s="176"/>
      <c r="R663" s="176"/>
      <c r="S663" s="176"/>
      <c r="T663" s="176"/>
      <c r="U663" s="176"/>
      <c r="V663" s="176"/>
      <c r="W663" s="176"/>
    </row>
    <row r="664" spans="1:23">
      <c r="A664" s="175"/>
      <c r="B664" s="175"/>
      <c r="C664" s="175"/>
      <c r="D664" s="175"/>
      <c r="E664" s="175"/>
      <c r="F664" s="175"/>
      <c r="G664" s="175"/>
      <c r="H664" s="175"/>
      <c r="I664" s="176"/>
      <c r="J664" s="176"/>
      <c r="K664" s="176"/>
      <c r="L664" s="176"/>
      <c r="M664" s="176"/>
      <c r="N664" s="176"/>
      <c r="O664" s="176"/>
      <c r="P664" s="176"/>
      <c r="Q664" s="176"/>
      <c r="R664" s="176"/>
      <c r="S664" s="176"/>
      <c r="T664" s="176"/>
      <c r="U664" s="176"/>
      <c r="V664" s="176"/>
      <c r="W664" s="176"/>
    </row>
    <row r="665" spans="1:23">
      <c r="A665" s="175"/>
      <c r="B665" s="175"/>
      <c r="C665" s="175"/>
      <c r="D665" s="175"/>
      <c r="E665" s="175"/>
      <c r="F665" s="175"/>
      <c r="G665" s="175"/>
      <c r="H665" s="175"/>
      <c r="I665" s="176"/>
      <c r="J665" s="176"/>
      <c r="K665" s="176"/>
      <c r="L665" s="176"/>
      <c r="M665" s="176"/>
      <c r="N665" s="176"/>
      <c r="O665" s="176"/>
      <c r="P665" s="176"/>
      <c r="Q665" s="176"/>
      <c r="R665" s="176"/>
      <c r="S665" s="176"/>
      <c r="T665" s="176"/>
      <c r="U665" s="176"/>
      <c r="V665" s="176"/>
      <c r="W665" s="176"/>
    </row>
    <row r="666" spans="1:23">
      <c r="A666" s="175"/>
      <c r="B666" s="175"/>
      <c r="C666" s="175"/>
      <c r="D666" s="175"/>
      <c r="E666" s="175"/>
      <c r="F666" s="175"/>
      <c r="G666" s="175"/>
      <c r="H666" s="175"/>
      <c r="I666" s="176"/>
      <c r="J666" s="176"/>
      <c r="K666" s="176"/>
      <c r="L666" s="176"/>
      <c r="M666" s="176"/>
      <c r="N666" s="176"/>
      <c r="O666" s="176"/>
      <c r="P666" s="176"/>
      <c r="Q666" s="176"/>
      <c r="R666" s="176"/>
      <c r="S666" s="176"/>
      <c r="T666" s="176"/>
      <c r="U666" s="176"/>
      <c r="V666" s="176"/>
      <c r="W666" s="176"/>
    </row>
    <row r="667" spans="1:23">
      <c r="A667" s="175"/>
      <c r="B667" s="175"/>
      <c r="C667" s="175"/>
      <c r="D667" s="175"/>
      <c r="E667" s="175"/>
      <c r="F667" s="175"/>
      <c r="G667" s="175"/>
      <c r="H667" s="175"/>
      <c r="I667" s="176"/>
      <c r="J667" s="176"/>
      <c r="K667" s="176"/>
      <c r="L667" s="176"/>
      <c r="M667" s="176"/>
      <c r="N667" s="176"/>
      <c r="O667" s="176"/>
      <c r="P667" s="176"/>
      <c r="Q667" s="176"/>
      <c r="R667" s="176"/>
      <c r="S667" s="176"/>
      <c r="T667" s="176"/>
      <c r="U667" s="176"/>
      <c r="V667" s="176"/>
      <c r="W667" s="176"/>
    </row>
    <row r="668" spans="1:23">
      <c r="A668" s="175"/>
      <c r="B668" s="175"/>
      <c r="C668" s="175"/>
      <c r="D668" s="175"/>
      <c r="E668" s="175"/>
      <c r="F668" s="175"/>
      <c r="G668" s="175"/>
      <c r="H668" s="175"/>
      <c r="I668" s="176"/>
      <c r="J668" s="176"/>
      <c r="K668" s="176"/>
      <c r="L668" s="176"/>
      <c r="M668" s="176"/>
      <c r="N668" s="176"/>
      <c r="O668" s="176"/>
      <c r="P668" s="176"/>
      <c r="Q668" s="176"/>
      <c r="R668" s="176"/>
      <c r="S668" s="176"/>
      <c r="T668" s="176"/>
      <c r="U668" s="176"/>
      <c r="V668" s="176"/>
      <c r="W668" s="176"/>
    </row>
    <row r="669" spans="1:23">
      <c r="A669" s="175"/>
      <c r="B669" s="175"/>
      <c r="C669" s="175"/>
      <c r="D669" s="175"/>
      <c r="E669" s="175"/>
      <c r="F669" s="175"/>
      <c r="G669" s="175"/>
      <c r="H669" s="175"/>
      <c r="I669" s="176"/>
      <c r="J669" s="176"/>
      <c r="K669" s="176"/>
      <c r="L669" s="176"/>
      <c r="M669" s="176"/>
      <c r="N669" s="176"/>
      <c r="O669" s="176"/>
      <c r="P669" s="176"/>
      <c r="Q669" s="176"/>
      <c r="R669" s="176"/>
      <c r="S669" s="176"/>
      <c r="T669" s="176"/>
      <c r="U669" s="176"/>
      <c r="V669" s="176"/>
      <c r="W669" s="176"/>
    </row>
    <row r="670" spans="1:23">
      <c r="A670" s="175"/>
      <c r="B670" s="175"/>
      <c r="C670" s="175"/>
      <c r="D670" s="175"/>
      <c r="E670" s="175"/>
      <c r="F670" s="175"/>
      <c r="G670" s="175"/>
      <c r="H670" s="175"/>
      <c r="I670" s="176"/>
      <c r="J670" s="176"/>
      <c r="K670" s="176"/>
      <c r="L670" s="176"/>
      <c r="M670" s="176"/>
      <c r="N670" s="176"/>
      <c r="O670" s="176"/>
      <c r="P670" s="176"/>
      <c r="Q670" s="176"/>
      <c r="R670" s="176"/>
      <c r="S670" s="176"/>
      <c r="T670" s="176"/>
      <c r="U670" s="176"/>
      <c r="V670" s="176"/>
      <c r="W670" s="176"/>
    </row>
    <row r="671" spans="1:23">
      <c r="A671" s="175"/>
      <c r="B671" s="175"/>
      <c r="C671" s="175"/>
      <c r="D671" s="175"/>
      <c r="E671" s="175"/>
      <c r="F671" s="175"/>
      <c r="G671" s="175"/>
      <c r="H671" s="175"/>
      <c r="I671" s="176"/>
      <c r="J671" s="176"/>
      <c r="K671" s="176"/>
      <c r="L671" s="176"/>
      <c r="M671" s="176"/>
      <c r="N671" s="176"/>
      <c r="O671" s="176"/>
      <c r="P671" s="176"/>
      <c r="Q671" s="176"/>
      <c r="R671" s="176"/>
      <c r="S671" s="176"/>
      <c r="T671" s="176"/>
      <c r="U671" s="176"/>
      <c r="V671" s="176"/>
      <c r="W671" s="176"/>
    </row>
    <row r="672" spans="1:23">
      <c r="A672" s="175"/>
      <c r="B672" s="175"/>
      <c r="C672" s="175"/>
      <c r="D672" s="175"/>
      <c r="E672" s="175"/>
      <c r="F672" s="175"/>
      <c r="G672" s="175"/>
      <c r="H672" s="175"/>
      <c r="I672" s="176"/>
      <c r="J672" s="176"/>
      <c r="K672" s="176"/>
      <c r="L672" s="176"/>
      <c r="M672" s="176"/>
      <c r="N672" s="176"/>
      <c r="O672" s="176"/>
      <c r="P672" s="176"/>
      <c r="Q672" s="176"/>
      <c r="R672" s="176"/>
      <c r="S672" s="176"/>
      <c r="T672" s="176"/>
      <c r="U672" s="176"/>
      <c r="V672" s="176"/>
      <c r="W672" s="176"/>
    </row>
    <row r="673" spans="1:23">
      <c r="A673" s="175"/>
      <c r="B673" s="175"/>
      <c r="C673" s="175"/>
      <c r="D673" s="175"/>
      <c r="E673" s="175"/>
      <c r="F673" s="175"/>
      <c r="G673" s="175"/>
      <c r="H673" s="175"/>
      <c r="I673" s="176"/>
      <c r="J673" s="176"/>
      <c r="K673" s="176"/>
      <c r="L673" s="176"/>
      <c r="M673" s="176"/>
      <c r="N673" s="176"/>
      <c r="O673" s="176"/>
      <c r="P673" s="176"/>
      <c r="Q673" s="176"/>
      <c r="R673" s="176"/>
      <c r="S673" s="176"/>
      <c r="T673" s="176"/>
      <c r="U673" s="176"/>
      <c r="V673" s="176"/>
      <c r="W673" s="176"/>
    </row>
    <row r="674" spans="1:23">
      <c r="A674" s="175"/>
      <c r="B674" s="175"/>
      <c r="C674" s="175"/>
      <c r="D674" s="175"/>
      <c r="E674" s="175"/>
      <c r="F674" s="175"/>
      <c r="G674" s="175"/>
      <c r="H674" s="175"/>
      <c r="I674" s="176"/>
      <c r="J674" s="176"/>
      <c r="K674" s="176"/>
      <c r="L674" s="176"/>
      <c r="M674" s="176"/>
      <c r="N674" s="176"/>
      <c r="O674" s="176"/>
      <c r="P674" s="176"/>
      <c r="Q674" s="176"/>
      <c r="R674" s="176"/>
      <c r="S674" s="176"/>
      <c r="T674" s="176"/>
      <c r="U674" s="176"/>
      <c r="V674" s="176"/>
      <c r="W674" s="176"/>
    </row>
    <row r="675" spans="1:23">
      <c r="A675" s="175"/>
      <c r="B675" s="175"/>
      <c r="C675" s="175"/>
      <c r="D675" s="175"/>
      <c r="E675" s="175"/>
      <c r="F675" s="175"/>
      <c r="G675" s="175"/>
      <c r="H675" s="175"/>
      <c r="I675" s="176"/>
      <c r="J675" s="176"/>
      <c r="K675" s="176"/>
      <c r="L675" s="176"/>
      <c r="M675" s="176"/>
      <c r="N675" s="176"/>
      <c r="O675" s="176"/>
      <c r="P675" s="176"/>
      <c r="Q675" s="176"/>
      <c r="R675" s="176"/>
      <c r="S675" s="176"/>
      <c r="T675" s="176"/>
      <c r="U675" s="176"/>
      <c r="V675" s="176"/>
      <c r="W675" s="176"/>
    </row>
    <row r="676" spans="1:23">
      <c r="A676" s="175"/>
      <c r="B676" s="175"/>
      <c r="C676" s="175"/>
      <c r="D676" s="175"/>
      <c r="E676" s="175"/>
      <c r="F676" s="175"/>
      <c r="G676" s="175"/>
      <c r="H676" s="175"/>
      <c r="I676" s="176"/>
      <c r="J676" s="176"/>
      <c r="K676" s="176"/>
      <c r="L676" s="176"/>
      <c r="M676" s="176"/>
      <c r="N676" s="176"/>
      <c r="O676" s="176"/>
      <c r="P676" s="176"/>
      <c r="Q676" s="176"/>
      <c r="R676" s="176"/>
      <c r="S676" s="176"/>
      <c r="T676" s="176"/>
      <c r="U676" s="176"/>
      <c r="V676" s="176"/>
      <c r="W676" s="176"/>
    </row>
    <row r="677" spans="1:23">
      <c r="A677" s="175"/>
      <c r="B677" s="175"/>
      <c r="C677" s="175"/>
      <c r="D677" s="175"/>
      <c r="E677" s="175"/>
      <c r="F677" s="175"/>
      <c r="G677" s="175"/>
      <c r="H677" s="175"/>
      <c r="I677" s="176"/>
      <c r="J677" s="176"/>
      <c r="K677" s="176"/>
      <c r="L677" s="176"/>
      <c r="M677" s="176"/>
      <c r="N677" s="176"/>
      <c r="O677" s="176"/>
      <c r="P677" s="176"/>
      <c r="Q677" s="176"/>
      <c r="R677" s="176"/>
      <c r="S677" s="176"/>
      <c r="T677" s="176"/>
      <c r="U677" s="176"/>
      <c r="V677" s="176"/>
      <c r="W677" s="176"/>
    </row>
    <row r="678" spans="1:23">
      <c r="A678" s="175"/>
      <c r="B678" s="175"/>
      <c r="C678" s="175"/>
      <c r="D678" s="175"/>
      <c r="E678" s="175"/>
      <c r="F678" s="175"/>
      <c r="G678" s="175"/>
      <c r="H678" s="175"/>
      <c r="I678" s="176"/>
      <c r="J678" s="176"/>
      <c r="K678" s="176"/>
      <c r="L678" s="176"/>
      <c r="M678" s="176"/>
      <c r="N678" s="176"/>
      <c r="O678" s="176"/>
      <c r="P678" s="176"/>
      <c r="Q678" s="176"/>
      <c r="R678" s="176"/>
      <c r="S678" s="176"/>
      <c r="T678" s="176"/>
      <c r="U678" s="176"/>
      <c r="V678" s="176"/>
      <c r="W678" s="176"/>
    </row>
    <row r="679" spans="1:23">
      <c r="A679" s="175"/>
      <c r="B679" s="175"/>
      <c r="C679" s="175"/>
      <c r="D679" s="175"/>
      <c r="E679" s="175"/>
      <c r="F679" s="175"/>
      <c r="G679" s="175"/>
      <c r="H679" s="175"/>
      <c r="I679" s="176"/>
      <c r="J679" s="176"/>
      <c r="K679" s="176"/>
      <c r="L679" s="176"/>
      <c r="M679" s="176"/>
      <c r="N679" s="176"/>
      <c r="O679" s="176"/>
      <c r="P679" s="176"/>
      <c r="Q679" s="176"/>
      <c r="R679" s="176"/>
      <c r="S679" s="176"/>
      <c r="T679" s="176"/>
      <c r="U679" s="176"/>
      <c r="V679" s="176"/>
      <c r="W679" s="176"/>
    </row>
    <row r="680" spans="1:23">
      <c r="A680" s="175"/>
      <c r="B680" s="175"/>
      <c r="C680" s="175"/>
      <c r="D680" s="175"/>
      <c r="E680" s="175"/>
      <c r="F680" s="175"/>
      <c r="G680" s="175"/>
      <c r="H680" s="175"/>
      <c r="I680" s="176"/>
      <c r="J680" s="176"/>
      <c r="K680" s="176"/>
      <c r="L680" s="176"/>
      <c r="M680" s="176"/>
      <c r="N680" s="176"/>
      <c r="O680" s="176"/>
      <c r="P680" s="176"/>
      <c r="Q680" s="176"/>
      <c r="R680" s="176"/>
      <c r="S680" s="176"/>
      <c r="T680" s="176"/>
      <c r="U680" s="176"/>
      <c r="V680" s="176"/>
      <c r="W680" s="176"/>
    </row>
    <row r="681" spans="1:23">
      <c r="A681" s="175"/>
      <c r="B681" s="175"/>
      <c r="C681" s="175"/>
      <c r="D681" s="175"/>
      <c r="E681" s="175"/>
      <c r="F681" s="175"/>
      <c r="G681" s="175"/>
      <c r="H681" s="175"/>
      <c r="I681" s="176"/>
      <c r="J681" s="176"/>
      <c r="K681" s="176"/>
      <c r="L681" s="176"/>
      <c r="M681" s="176"/>
      <c r="N681" s="176"/>
      <c r="O681" s="176"/>
      <c r="P681" s="176"/>
      <c r="Q681" s="176"/>
      <c r="R681" s="176"/>
      <c r="S681" s="176"/>
      <c r="T681" s="176"/>
      <c r="U681" s="176"/>
      <c r="V681" s="176"/>
      <c r="W681" s="176"/>
    </row>
    <row r="682" spans="1:23">
      <c r="A682" s="175"/>
      <c r="B682" s="175"/>
      <c r="C682" s="175"/>
      <c r="D682" s="175"/>
      <c r="E682" s="175"/>
      <c r="F682" s="175"/>
      <c r="G682" s="175"/>
      <c r="H682" s="175"/>
      <c r="I682" s="176"/>
      <c r="J682" s="176"/>
      <c r="K682" s="176"/>
      <c r="L682" s="176"/>
      <c r="M682" s="176"/>
      <c r="N682" s="176"/>
      <c r="O682" s="176"/>
      <c r="P682" s="176"/>
      <c r="Q682" s="176"/>
      <c r="R682" s="176"/>
      <c r="S682" s="176"/>
      <c r="T682" s="176"/>
      <c r="U682" s="176"/>
      <c r="V682" s="176"/>
      <c r="W682" s="176"/>
    </row>
    <row r="683" spans="1:23">
      <c r="A683" s="175"/>
      <c r="B683" s="175"/>
      <c r="C683" s="175"/>
      <c r="D683" s="175"/>
      <c r="E683" s="175"/>
      <c r="F683" s="175"/>
      <c r="G683" s="175"/>
      <c r="H683" s="175"/>
      <c r="I683" s="176"/>
      <c r="J683" s="176"/>
      <c r="K683" s="176"/>
      <c r="L683" s="176"/>
      <c r="M683" s="176"/>
      <c r="N683" s="176"/>
      <c r="O683" s="176"/>
      <c r="P683" s="176"/>
      <c r="Q683" s="176"/>
      <c r="R683" s="176"/>
      <c r="S683" s="176"/>
      <c r="T683" s="176"/>
      <c r="U683" s="176"/>
      <c r="V683" s="176"/>
      <c r="W683" s="176"/>
    </row>
    <row r="684" spans="1:23">
      <c r="A684" s="175"/>
      <c r="B684" s="175"/>
      <c r="C684" s="175"/>
      <c r="D684" s="175"/>
      <c r="E684" s="175"/>
      <c r="F684" s="175"/>
      <c r="G684" s="175"/>
      <c r="H684" s="175"/>
      <c r="I684" s="176"/>
      <c r="J684" s="176"/>
      <c r="K684" s="176"/>
      <c r="L684" s="176"/>
      <c r="M684" s="176"/>
      <c r="N684" s="176"/>
      <c r="O684" s="176"/>
      <c r="P684" s="176"/>
      <c r="Q684" s="176"/>
      <c r="R684" s="176"/>
      <c r="S684" s="176"/>
      <c r="T684" s="176"/>
      <c r="U684" s="176"/>
      <c r="V684" s="176"/>
      <c r="W684" s="176"/>
    </row>
    <row r="685" spans="1:23">
      <c r="A685" s="175"/>
      <c r="B685" s="175"/>
      <c r="C685" s="175"/>
      <c r="D685" s="175"/>
      <c r="E685" s="175"/>
      <c r="F685" s="175"/>
      <c r="G685" s="175"/>
      <c r="H685" s="175"/>
      <c r="I685" s="176"/>
      <c r="J685" s="176"/>
      <c r="K685" s="176"/>
      <c r="L685" s="176"/>
      <c r="M685" s="176"/>
      <c r="N685" s="176"/>
      <c r="O685" s="176"/>
      <c r="P685" s="176"/>
      <c r="Q685" s="176"/>
      <c r="R685" s="176"/>
      <c r="S685" s="176"/>
      <c r="T685" s="176"/>
      <c r="U685" s="176"/>
      <c r="V685" s="176"/>
      <c r="W685" s="176"/>
    </row>
    <row r="686" spans="1:23">
      <c r="A686" s="175"/>
      <c r="B686" s="175"/>
      <c r="C686" s="175"/>
      <c r="D686" s="175"/>
      <c r="E686" s="175"/>
      <c r="F686" s="175"/>
      <c r="G686" s="175"/>
      <c r="H686" s="175"/>
      <c r="I686" s="176"/>
      <c r="J686" s="176"/>
      <c r="K686" s="176"/>
      <c r="L686" s="176"/>
      <c r="M686" s="176"/>
      <c r="N686" s="176"/>
      <c r="O686" s="176"/>
      <c r="P686" s="176"/>
      <c r="Q686" s="176"/>
      <c r="R686" s="176"/>
      <c r="S686" s="176"/>
      <c r="T686" s="176"/>
      <c r="U686" s="176"/>
      <c r="V686" s="176"/>
      <c r="W686" s="176"/>
    </row>
    <row r="687" spans="1:23">
      <c r="A687" s="175"/>
      <c r="B687" s="175"/>
      <c r="C687" s="175"/>
      <c r="D687" s="175"/>
      <c r="E687" s="175"/>
      <c r="F687" s="175"/>
      <c r="G687" s="175"/>
      <c r="H687" s="175"/>
      <c r="I687" s="176"/>
      <c r="J687" s="176"/>
      <c r="K687" s="176"/>
      <c r="L687" s="176"/>
      <c r="M687" s="176"/>
      <c r="N687" s="176"/>
      <c r="O687" s="176"/>
      <c r="P687" s="176"/>
      <c r="Q687" s="176"/>
      <c r="R687" s="176"/>
      <c r="S687" s="176"/>
      <c r="T687" s="176"/>
      <c r="U687" s="176"/>
      <c r="V687" s="176"/>
      <c r="W687" s="176"/>
    </row>
    <row r="688" spans="1:23">
      <c r="A688" s="175"/>
      <c r="B688" s="175"/>
      <c r="C688" s="175"/>
      <c r="D688" s="175"/>
      <c r="E688" s="175"/>
      <c r="F688" s="175"/>
      <c r="G688" s="175"/>
      <c r="H688" s="175"/>
      <c r="I688" s="176"/>
      <c r="J688" s="176"/>
      <c r="K688" s="176"/>
      <c r="L688" s="176"/>
      <c r="M688" s="176"/>
      <c r="N688" s="176"/>
      <c r="O688" s="176"/>
      <c r="P688" s="176"/>
      <c r="Q688" s="176"/>
      <c r="R688" s="176"/>
      <c r="S688" s="176"/>
      <c r="T688" s="176"/>
      <c r="U688" s="176"/>
      <c r="V688" s="176"/>
      <c r="W688" s="176"/>
    </row>
    <row r="689" spans="1:23">
      <c r="A689" s="175"/>
      <c r="B689" s="175"/>
      <c r="C689" s="175"/>
      <c r="D689" s="175"/>
      <c r="E689" s="175"/>
      <c r="F689" s="175"/>
      <c r="G689" s="175"/>
      <c r="H689" s="175"/>
      <c r="I689" s="176"/>
      <c r="J689" s="176"/>
      <c r="K689" s="176"/>
      <c r="L689" s="176"/>
      <c r="M689" s="176"/>
      <c r="N689" s="176"/>
      <c r="O689" s="176"/>
      <c r="P689" s="176"/>
      <c r="Q689" s="176"/>
      <c r="R689" s="176"/>
      <c r="S689" s="176"/>
      <c r="T689" s="176"/>
      <c r="U689" s="176"/>
      <c r="V689" s="176"/>
      <c r="W689" s="176"/>
    </row>
    <row r="690" spans="1:23">
      <c r="A690" s="175"/>
      <c r="B690" s="175"/>
      <c r="C690" s="175"/>
      <c r="D690" s="175"/>
      <c r="E690" s="175"/>
      <c r="F690" s="175"/>
      <c r="G690" s="175"/>
      <c r="H690" s="175"/>
      <c r="I690" s="176"/>
      <c r="J690" s="176"/>
      <c r="K690" s="176"/>
      <c r="L690" s="176"/>
      <c r="M690" s="176"/>
      <c r="N690" s="176"/>
      <c r="O690" s="176"/>
      <c r="P690" s="176"/>
      <c r="Q690" s="176"/>
      <c r="R690" s="176"/>
      <c r="S690" s="176"/>
      <c r="T690" s="176"/>
      <c r="U690" s="176"/>
      <c r="V690" s="176"/>
      <c r="W690" s="176"/>
    </row>
    <row r="691" spans="1:23">
      <c r="A691" s="175"/>
      <c r="B691" s="175"/>
      <c r="C691" s="175"/>
      <c r="D691" s="175"/>
      <c r="E691" s="175"/>
      <c r="F691" s="175"/>
      <c r="G691" s="175"/>
      <c r="H691" s="175"/>
      <c r="I691" s="176"/>
      <c r="J691" s="176"/>
      <c r="K691" s="176"/>
      <c r="L691" s="176"/>
      <c r="M691" s="176"/>
      <c r="N691" s="176"/>
      <c r="O691" s="176"/>
      <c r="P691" s="176"/>
      <c r="Q691" s="176"/>
      <c r="R691" s="176"/>
      <c r="S691" s="176"/>
      <c r="T691" s="176"/>
      <c r="U691" s="176"/>
      <c r="V691" s="176"/>
      <c r="W691" s="176"/>
    </row>
    <row r="692" spans="1:23">
      <c r="A692" s="175"/>
      <c r="B692" s="175"/>
      <c r="C692" s="175"/>
      <c r="D692" s="175"/>
      <c r="E692" s="175"/>
      <c r="F692" s="175"/>
      <c r="G692" s="175"/>
      <c r="H692" s="175"/>
      <c r="I692" s="176"/>
      <c r="J692" s="176"/>
      <c r="K692" s="176"/>
      <c r="L692" s="176"/>
      <c r="M692" s="176"/>
      <c r="N692" s="176"/>
      <c r="O692" s="176"/>
      <c r="P692" s="176"/>
      <c r="Q692" s="176"/>
      <c r="R692" s="176"/>
      <c r="S692" s="176"/>
      <c r="T692" s="176"/>
      <c r="U692" s="176"/>
      <c r="V692" s="176"/>
      <c r="W692" s="176"/>
    </row>
    <row r="693" spans="1:23">
      <c r="A693" s="175"/>
      <c r="B693" s="175"/>
      <c r="C693" s="175"/>
      <c r="D693" s="175"/>
      <c r="E693" s="175"/>
      <c r="F693" s="175"/>
      <c r="G693" s="175"/>
      <c r="H693" s="175"/>
      <c r="I693" s="176"/>
      <c r="J693" s="176"/>
      <c r="K693" s="176"/>
      <c r="L693" s="176"/>
      <c r="M693" s="176"/>
      <c r="N693" s="176"/>
      <c r="O693" s="176"/>
      <c r="P693" s="176"/>
      <c r="Q693" s="176"/>
      <c r="R693" s="176"/>
      <c r="S693" s="176"/>
      <c r="T693" s="176"/>
      <c r="U693" s="176"/>
      <c r="V693" s="176"/>
      <c r="W693" s="176"/>
    </row>
    <row r="694" spans="1:23">
      <c r="A694" s="175"/>
      <c r="B694" s="175"/>
      <c r="C694" s="175"/>
      <c r="D694" s="175"/>
      <c r="E694" s="175"/>
      <c r="F694" s="175"/>
      <c r="G694" s="175"/>
      <c r="H694" s="175"/>
      <c r="I694" s="176"/>
      <c r="J694" s="176"/>
      <c r="K694" s="176"/>
      <c r="L694" s="176"/>
      <c r="M694" s="176"/>
      <c r="N694" s="176"/>
      <c r="O694" s="176"/>
      <c r="P694" s="176"/>
      <c r="Q694" s="176"/>
      <c r="R694" s="176"/>
      <c r="S694" s="176"/>
      <c r="T694" s="176"/>
      <c r="U694" s="176"/>
      <c r="V694" s="176"/>
      <c r="W694" s="176"/>
    </row>
    <row r="695" spans="1:23">
      <c r="A695" s="175"/>
      <c r="B695" s="175"/>
      <c r="C695" s="175"/>
      <c r="D695" s="175"/>
      <c r="E695" s="175"/>
      <c r="F695" s="175"/>
      <c r="G695" s="175"/>
      <c r="H695" s="175"/>
      <c r="I695" s="176"/>
      <c r="J695" s="176"/>
      <c r="K695" s="176"/>
      <c r="L695" s="176"/>
      <c r="M695" s="176"/>
      <c r="N695" s="176"/>
      <c r="O695" s="176"/>
      <c r="P695" s="176"/>
      <c r="Q695" s="176"/>
      <c r="R695" s="176"/>
      <c r="S695" s="176"/>
      <c r="T695" s="176"/>
      <c r="U695" s="176"/>
      <c r="V695" s="176"/>
      <c r="W695" s="176"/>
    </row>
    <row r="696" spans="1:23">
      <c r="A696" s="175"/>
      <c r="B696" s="175"/>
      <c r="C696" s="175"/>
      <c r="D696" s="175"/>
      <c r="E696" s="175"/>
      <c r="F696" s="175"/>
      <c r="G696" s="175"/>
      <c r="H696" s="175"/>
      <c r="I696" s="176"/>
      <c r="J696" s="176"/>
      <c r="K696" s="176"/>
      <c r="L696" s="176"/>
      <c r="M696" s="176"/>
      <c r="N696" s="176"/>
      <c r="O696" s="176"/>
      <c r="P696" s="176"/>
      <c r="Q696" s="176"/>
      <c r="R696" s="176"/>
      <c r="S696" s="176"/>
      <c r="T696" s="176"/>
      <c r="U696" s="176"/>
      <c r="V696" s="176"/>
      <c r="W696" s="176"/>
    </row>
    <row r="697" spans="1:23">
      <c r="A697" s="175"/>
      <c r="B697" s="175"/>
      <c r="C697" s="175"/>
      <c r="D697" s="175"/>
      <c r="E697" s="175"/>
      <c r="F697" s="175"/>
      <c r="G697" s="175"/>
      <c r="H697" s="175"/>
      <c r="I697" s="176"/>
      <c r="J697" s="176"/>
      <c r="K697" s="176"/>
      <c r="L697" s="176"/>
      <c r="M697" s="176"/>
      <c r="N697" s="176"/>
      <c r="O697" s="176"/>
      <c r="P697" s="176"/>
      <c r="Q697" s="176"/>
      <c r="R697" s="176"/>
      <c r="S697" s="176"/>
      <c r="T697" s="176"/>
      <c r="U697" s="176"/>
      <c r="V697" s="176"/>
      <c r="W697" s="176"/>
    </row>
    <row r="698" spans="1:23">
      <c r="A698" s="175"/>
      <c r="B698" s="175"/>
      <c r="C698" s="175"/>
      <c r="D698" s="175"/>
      <c r="E698" s="175"/>
      <c r="F698" s="175"/>
      <c r="G698" s="175"/>
      <c r="H698" s="175"/>
      <c r="I698" s="176"/>
      <c r="J698" s="176"/>
      <c r="K698" s="176"/>
      <c r="L698" s="176"/>
      <c r="M698" s="176"/>
      <c r="N698" s="176"/>
      <c r="O698" s="176"/>
      <c r="P698" s="176"/>
      <c r="Q698" s="176"/>
      <c r="R698" s="176"/>
      <c r="S698" s="176"/>
      <c r="T698" s="176"/>
      <c r="U698" s="176"/>
      <c r="V698" s="176"/>
      <c r="W698" s="176"/>
    </row>
    <row r="699" spans="1:23">
      <c r="A699" s="175"/>
      <c r="B699" s="175"/>
      <c r="C699" s="175"/>
      <c r="D699" s="175"/>
      <c r="E699" s="175"/>
      <c r="F699" s="175"/>
      <c r="G699" s="175"/>
      <c r="H699" s="175"/>
      <c r="I699" s="176"/>
      <c r="J699" s="176"/>
      <c r="K699" s="176"/>
      <c r="L699" s="176"/>
      <c r="M699" s="176"/>
      <c r="N699" s="176"/>
      <c r="O699" s="176"/>
      <c r="P699" s="176"/>
      <c r="Q699" s="176"/>
      <c r="R699" s="176"/>
      <c r="S699" s="176"/>
      <c r="T699" s="176"/>
      <c r="U699" s="176"/>
      <c r="V699" s="176"/>
      <c r="W699" s="176"/>
    </row>
    <row r="700" spans="1:23">
      <c r="A700" s="175"/>
      <c r="B700" s="175"/>
      <c r="C700" s="175"/>
      <c r="D700" s="175"/>
      <c r="E700" s="175"/>
      <c r="F700" s="175"/>
      <c r="G700" s="175"/>
      <c r="H700" s="175"/>
      <c r="I700" s="176"/>
      <c r="J700" s="176"/>
      <c r="K700" s="176"/>
      <c r="L700" s="176"/>
      <c r="M700" s="176"/>
      <c r="N700" s="176"/>
      <c r="O700" s="176"/>
      <c r="P700" s="176"/>
      <c r="Q700" s="176"/>
      <c r="R700" s="176"/>
      <c r="S700" s="176"/>
      <c r="T700" s="176"/>
      <c r="U700" s="176"/>
      <c r="V700" s="176"/>
      <c r="W700" s="176"/>
    </row>
    <row r="701" spans="1:23">
      <c r="A701" s="175"/>
      <c r="B701" s="175"/>
      <c r="C701" s="175"/>
      <c r="D701" s="175"/>
      <c r="E701" s="175"/>
      <c r="F701" s="175"/>
      <c r="G701" s="175"/>
      <c r="H701" s="175"/>
      <c r="I701" s="176"/>
      <c r="J701" s="176"/>
      <c r="K701" s="176"/>
      <c r="L701" s="176"/>
      <c r="M701" s="176"/>
      <c r="N701" s="176"/>
      <c r="O701" s="176"/>
      <c r="P701" s="176"/>
      <c r="Q701" s="176"/>
      <c r="R701" s="176"/>
      <c r="S701" s="176"/>
      <c r="T701" s="176"/>
      <c r="U701" s="176"/>
      <c r="V701" s="176"/>
      <c r="W701" s="176"/>
    </row>
    <row r="702" spans="1:23">
      <c r="A702" s="175"/>
      <c r="B702" s="175"/>
      <c r="C702" s="175"/>
      <c r="D702" s="175"/>
      <c r="E702" s="175"/>
      <c r="F702" s="175"/>
      <c r="G702" s="175"/>
      <c r="H702" s="175"/>
      <c r="I702" s="176"/>
      <c r="J702" s="176"/>
      <c r="K702" s="176"/>
      <c r="L702" s="176"/>
      <c r="M702" s="176"/>
      <c r="N702" s="176"/>
      <c r="O702" s="176"/>
      <c r="P702" s="176"/>
      <c r="Q702" s="176"/>
      <c r="R702" s="176"/>
      <c r="S702" s="176"/>
      <c r="T702" s="176"/>
      <c r="U702" s="176"/>
      <c r="V702" s="176"/>
      <c r="W702" s="176"/>
    </row>
    <row r="703" spans="1:23">
      <c r="A703" s="175"/>
      <c r="B703" s="175"/>
      <c r="C703" s="175"/>
      <c r="D703" s="175"/>
      <c r="E703" s="175"/>
      <c r="F703" s="175"/>
      <c r="G703" s="175"/>
      <c r="H703" s="175"/>
      <c r="I703" s="176"/>
      <c r="J703" s="176"/>
      <c r="K703" s="176"/>
      <c r="L703" s="176"/>
      <c r="M703" s="176"/>
      <c r="N703" s="176"/>
      <c r="O703" s="176"/>
      <c r="P703" s="176"/>
      <c r="Q703" s="176"/>
      <c r="R703" s="176"/>
      <c r="S703" s="176"/>
      <c r="T703" s="176"/>
      <c r="U703" s="176"/>
      <c r="V703" s="176"/>
      <c r="W703" s="176"/>
    </row>
    <row r="704" spans="1:23">
      <c r="A704" s="175"/>
      <c r="B704" s="175"/>
      <c r="C704" s="175"/>
      <c r="D704" s="175"/>
      <c r="E704" s="175"/>
      <c r="F704" s="175"/>
      <c r="G704" s="175"/>
      <c r="H704" s="175"/>
      <c r="I704" s="176"/>
      <c r="J704" s="176"/>
      <c r="K704" s="176"/>
      <c r="L704" s="176"/>
      <c r="M704" s="176"/>
      <c r="N704" s="176"/>
      <c r="O704" s="176"/>
      <c r="P704" s="176"/>
      <c r="Q704" s="176"/>
      <c r="R704" s="176"/>
      <c r="S704" s="176"/>
      <c r="T704" s="176"/>
      <c r="U704" s="176"/>
      <c r="V704" s="176"/>
      <c r="W704" s="176"/>
    </row>
    <row r="705" spans="1:23">
      <c r="A705" s="175"/>
      <c r="B705" s="175"/>
      <c r="C705" s="175"/>
      <c r="D705" s="175"/>
      <c r="E705" s="175"/>
      <c r="F705" s="175"/>
      <c r="G705" s="175"/>
      <c r="H705" s="175"/>
      <c r="I705" s="176"/>
      <c r="J705" s="176"/>
      <c r="K705" s="176"/>
      <c r="L705" s="176"/>
      <c r="M705" s="176"/>
      <c r="N705" s="176"/>
      <c r="O705" s="176"/>
      <c r="P705" s="176"/>
      <c r="Q705" s="176"/>
      <c r="R705" s="176"/>
      <c r="S705" s="176"/>
      <c r="T705" s="176"/>
      <c r="U705" s="176"/>
      <c r="V705" s="176"/>
      <c r="W705" s="176"/>
    </row>
    <row r="706" spans="1:23">
      <c r="A706" s="175"/>
      <c r="B706" s="175"/>
      <c r="C706" s="175"/>
      <c r="D706" s="175"/>
      <c r="E706" s="175"/>
      <c r="F706" s="175"/>
      <c r="G706" s="175"/>
      <c r="H706" s="175"/>
      <c r="I706" s="176"/>
      <c r="J706" s="176"/>
      <c r="K706" s="176"/>
      <c r="L706" s="176"/>
      <c r="M706" s="176"/>
      <c r="N706" s="176"/>
      <c r="O706" s="176"/>
      <c r="P706" s="176"/>
      <c r="Q706" s="176"/>
      <c r="R706" s="176"/>
      <c r="S706" s="176"/>
      <c r="T706" s="176"/>
      <c r="U706" s="176"/>
      <c r="V706" s="176"/>
      <c r="W706" s="176"/>
    </row>
    <row r="707" spans="1:23">
      <c r="A707" s="175"/>
      <c r="B707" s="175"/>
      <c r="C707" s="175"/>
      <c r="D707" s="175"/>
      <c r="E707" s="175"/>
      <c r="F707" s="175"/>
      <c r="G707" s="175"/>
      <c r="H707" s="175"/>
      <c r="I707" s="176"/>
      <c r="J707" s="176"/>
      <c r="K707" s="176"/>
      <c r="L707" s="176"/>
      <c r="M707" s="176"/>
      <c r="N707" s="176"/>
      <c r="O707" s="176"/>
      <c r="P707" s="176"/>
      <c r="Q707" s="176"/>
      <c r="R707" s="176"/>
      <c r="S707" s="176"/>
      <c r="T707" s="176"/>
      <c r="U707" s="176"/>
      <c r="V707" s="176"/>
      <c r="W707" s="176"/>
    </row>
    <row r="708" spans="1:23">
      <c r="A708" s="175"/>
      <c r="B708" s="175"/>
      <c r="C708" s="175"/>
      <c r="D708" s="175"/>
      <c r="E708" s="175"/>
      <c r="F708" s="175"/>
      <c r="G708" s="175"/>
      <c r="H708" s="175"/>
      <c r="I708" s="176"/>
      <c r="J708" s="176"/>
      <c r="K708" s="176"/>
      <c r="L708" s="176"/>
      <c r="M708" s="176"/>
      <c r="N708" s="176"/>
      <c r="O708" s="176"/>
      <c r="P708" s="176"/>
      <c r="Q708" s="176"/>
      <c r="R708" s="176"/>
      <c r="S708" s="176"/>
      <c r="T708" s="176"/>
      <c r="U708" s="176"/>
      <c r="V708" s="176"/>
      <c r="W708" s="176"/>
    </row>
    <row r="709" spans="1:23">
      <c r="A709" s="175"/>
      <c r="B709" s="175"/>
      <c r="C709" s="175"/>
      <c r="D709" s="175"/>
      <c r="E709" s="175"/>
      <c r="F709" s="175"/>
      <c r="G709" s="175"/>
      <c r="H709" s="175"/>
      <c r="I709" s="176"/>
      <c r="J709" s="176"/>
      <c r="K709" s="176"/>
      <c r="L709" s="176"/>
      <c r="M709" s="176"/>
      <c r="N709" s="176"/>
      <c r="O709" s="176"/>
      <c r="P709" s="176"/>
      <c r="Q709" s="176"/>
      <c r="R709" s="176"/>
      <c r="S709" s="176"/>
      <c r="T709" s="176"/>
      <c r="U709" s="176"/>
      <c r="V709" s="176"/>
      <c r="W709" s="176"/>
    </row>
    <row r="710" spans="1:23">
      <c r="A710" s="175"/>
      <c r="B710" s="175"/>
      <c r="C710" s="175"/>
      <c r="D710" s="175"/>
      <c r="E710" s="175"/>
      <c r="F710" s="175"/>
      <c r="G710" s="175"/>
      <c r="H710" s="175"/>
      <c r="I710" s="176"/>
      <c r="J710" s="176"/>
      <c r="K710" s="176"/>
      <c r="L710" s="176"/>
      <c r="M710" s="176"/>
      <c r="N710" s="176"/>
      <c r="O710" s="176"/>
      <c r="P710" s="176"/>
      <c r="Q710" s="176"/>
      <c r="R710" s="176"/>
      <c r="S710" s="176"/>
      <c r="T710" s="176"/>
      <c r="U710" s="176"/>
      <c r="V710" s="176"/>
      <c r="W710" s="176"/>
    </row>
    <row r="711" spans="1:23">
      <c r="A711" s="175"/>
      <c r="B711" s="175"/>
      <c r="C711" s="175"/>
      <c r="D711" s="175"/>
      <c r="E711" s="175"/>
      <c r="F711" s="175"/>
      <c r="G711" s="175"/>
      <c r="H711" s="175"/>
      <c r="I711" s="176"/>
      <c r="J711" s="176"/>
      <c r="K711" s="176"/>
      <c r="L711" s="176"/>
      <c r="M711" s="176"/>
      <c r="N711" s="176"/>
      <c r="O711" s="176"/>
      <c r="P711" s="176"/>
      <c r="Q711" s="176"/>
      <c r="R711" s="176"/>
      <c r="S711" s="176"/>
      <c r="T711" s="176"/>
      <c r="U711" s="176"/>
      <c r="V711" s="176"/>
      <c r="W711" s="176"/>
    </row>
    <row r="712" spans="1:23">
      <c r="A712" s="175"/>
      <c r="B712" s="175"/>
      <c r="C712" s="175"/>
      <c r="D712" s="175"/>
      <c r="E712" s="175"/>
      <c r="F712" s="175"/>
      <c r="G712" s="175"/>
      <c r="H712" s="175"/>
      <c r="I712" s="176"/>
      <c r="J712" s="176"/>
      <c r="K712" s="176"/>
      <c r="L712" s="176"/>
      <c r="M712" s="176"/>
      <c r="N712" s="176"/>
      <c r="O712" s="176"/>
      <c r="P712" s="176"/>
      <c r="Q712" s="176"/>
      <c r="R712" s="176"/>
      <c r="S712" s="176"/>
      <c r="T712" s="176"/>
      <c r="U712" s="176"/>
      <c r="V712" s="176"/>
      <c r="W712" s="176"/>
    </row>
    <row r="713" spans="1:23">
      <c r="A713" s="175"/>
      <c r="B713" s="175"/>
      <c r="C713" s="175"/>
      <c r="D713" s="175"/>
      <c r="E713" s="175"/>
      <c r="F713" s="175"/>
      <c r="G713" s="175"/>
      <c r="H713" s="175"/>
      <c r="I713" s="176"/>
      <c r="J713" s="176"/>
      <c r="K713" s="176"/>
      <c r="L713" s="176"/>
      <c r="M713" s="176"/>
      <c r="N713" s="176"/>
      <c r="O713" s="176"/>
      <c r="P713" s="176"/>
      <c r="Q713" s="176"/>
      <c r="R713" s="176"/>
      <c r="S713" s="176"/>
      <c r="T713" s="176"/>
      <c r="U713" s="176"/>
      <c r="V713" s="176"/>
      <c r="W713" s="176"/>
    </row>
    <row r="714" spans="1:23">
      <c r="A714" s="175"/>
      <c r="B714" s="175"/>
      <c r="C714" s="175"/>
      <c r="D714" s="175"/>
      <c r="E714" s="175"/>
      <c r="F714" s="175"/>
      <c r="G714" s="175"/>
      <c r="H714" s="175"/>
      <c r="I714" s="176"/>
      <c r="J714" s="176"/>
      <c r="K714" s="176"/>
      <c r="L714" s="176"/>
      <c r="M714" s="176"/>
      <c r="N714" s="176"/>
      <c r="O714" s="176"/>
      <c r="P714" s="176"/>
      <c r="Q714" s="176"/>
      <c r="R714" s="176"/>
      <c r="S714" s="176"/>
      <c r="T714" s="176"/>
      <c r="U714" s="176"/>
      <c r="V714" s="176"/>
      <c r="W714" s="176"/>
    </row>
    <row r="715" spans="1:23">
      <c r="A715" s="175"/>
      <c r="B715" s="175"/>
      <c r="C715" s="175"/>
      <c r="D715" s="175"/>
      <c r="E715" s="175"/>
      <c r="F715" s="175"/>
      <c r="G715" s="175"/>
      <c r="H715" s="175"/>
      <c r="I715" s="176"/>
      <c r="J715" s="176"/>
      <c r="K715" s="176"/>
      <c r="L715" s="176"/>
      <c r="M715" s="176"/>
      <c r="N715" s="176"/>
      <c r="O715" s="176"/>
      <c r="P715" s="176"/>
      <c r="Q715" s="176"/>
      <c r="R715" s="176"/>
      <c r="S715" s="176"/>
      <c r="T715" s="176"/>
      <c r="U715" s="176"/>
      <c r="V715" s="176"/>
      <c r="W715" s="176"/>
    </row>
    <row r="716" spans="1:23">
      <c r="A716" s="175"/>
      <c r="B716" s="175"/>
      <c r="C716" s="175"/>
      <c r="D716" s="175"/>
      <c r="E716" s="175"/>
      <c r="F716" s="175"/>
      <c r="G716" s="175"/>
      <c r="H716" s="175"/>
      <c r="I716" s="176"/>
      <c r="J716" s="176"/>
      <c r="K716" s="176"/>
      <c r="L716" s="176"/>
      <c r="M716" s="176"/>
      <c r="N716" s="176"/>
      <c r="O716" s="176"/>
      <c r="P716" s="176"/>
      <c r="Q716" s="176"/>
      <c r="R716" s="176"/>
      <c r="S716" s="176"/>
      <c r="T716" s="176"/>
      <c r="U716" s="176"/>
      <c r="V716" s="176"/>
      <c r="W716" s="176"/>
    </row>
    <row r="717" spans="1:23">
      <c r="A717" s="175"/>
      <c r="B717" s="175"/>
      <c r="C717" s="175"/>
      <c r="D717" s="175"/>
      <c r="E717" s="175"/>
      <c r="F717" s="175"/>
      <c r="G717" s="175"/>
      <c r="H717" s="175"/>
      <c r="I717" s="176"/>
      <c r="J717" s="176"/>
      <c r="K717" s="176"/>
      <c r="L717" s="176"/>
      <c r="M717" s="176"/>
      <c r="N717" s="176"/>
      <c r="O717" s="176"/>
      <c r="P717" s="176"/>
      <c r="Q717" s="176"/>
      <c r="R717" s="176"/>
      <c r="S717" s="176"/>
      <c r="T717" s="176"/>
      <c r="U717" s="176"/>
      <c r="V717" s="176"/>
      <c r="W717" s="176"/>
    </row>
    <row r="718" spans="1:23">
      <c r="A718" s="175"/>
      <c r="B718" s="175"/>
      <c r="C718" s="175"/>
      <c r="D718" s="175"/>
      <c r="E718" s="175"/>
      <c r="F718" s="175"/>
      <c r="G718" s="175"/>
      <c r="H718" s="175"/>
      <c r="I718" s="176"/>
      <c r="J718" s="176"/>
      <c r="K718" s="176"/>
      <c r="L718" s="176"/>
      <c r="M718" s="176"/>
      <c r="N718" s="176"/>
      <c r="O718" s="176"/>
      <c r="P718" s="176"/>
      <c r="Q718" s="176"/>
      <c r="R718" s="176"/>
      <c r="S718" s="176"/>
      <c r="T718" s="176"/>
      <c r="U718" s="176"/>
      <c r="V718" s="176"/>
      <c r="W718" s="176"/>
    </row>
    <row r="719" spans="1:23">
      <c r="A719" s="175"/>
      <c r="B719" s="175"/>
      <c r="C719" s="175"/>
      <c r="D719" s="175"/>
      <c r="E719" s="175"/>
      <c r="F719" s="175"/>
      <c r="G719" s="175"/>
      <c r="H719" s="175"/>
      <c r="I719" s="176"/>
      <c r="J719" s="176"/>
      <c r="K719" s="176"/>
      <c r="L719" s="176"/>
      <c r="M719" s="176"/>
      <c r="N719" s="176"/>
      <c r="O719" s="176"/>
      <c r="P719" s="176"/>
      <c r="Q719" s="176"/>
      <c r="R719" s="176"/>
      <c r="S719" s="176"/>
      <c r="T719" s="176"/>
      <c r="U719" s="176"/>
      <c r="V719" s="176"/>
      <c r="W719" s="176"/>
    </row>
    <row r="720" spans="1:23">
      <c r="A720" s="175"/>
      <c r="B720" s="175"/>
      <c r="C720" s="175"/>
      <c r="D720" s="175"/>
      <c r="E720" s="175"/>
      <c r="F720" s="175"/>
      <c r="G720" s="175"/>
      <c r="H720" s="175"/>
      <c r="I720" s="176"/>
      <c r="J720" s="176"/>
      <c r="K720" s="176"/>
      <c r="L720" s="176"/>
      <c r="M720" s="176"/>
      <c r="N720" s="176"/>
      <c r="O720" s="176"/>
      <c r="P720" s="176"/>
      <c r="Q720" s="176"/>
      <c r="R720" s="176"/>
      <c r="S720" s="176"/>
      <c r="T720" s="176"/>
      <c r="U720" s="176"/>
      <c r="V720" s="176"/>
      <c r="W720" s="176"/>
    </row>
    <row r="721" spans="1:23">
      <c r="A721" s="175"/>
      <c r="B721" s="175"/>
      <c r="C721" s="175"/>
      <c r="D721" s="175"/>
      <c r="E721" s="175"/>
      <c r="F721" s="175"/>
      <c r="G721" s="175"/>
      <c r="H721" s="175"/>
      <c r="I721" s="176"/>
      <c r="J721" s="176"/>
      <c r="K721" s="176"/>
      <c r="L721" s="176"/>
      <c r="M721" s="176"/>
      <c r="N721" s="176"/>
      <c r="O721" s="176"/>
      <c r="P721" s="176"/>
      <c r="Q721" s="176"/>
      <c r="R721" s="176"/>
      <c r="S721" s="176"/>
      <c r="T721" s="176"/>
      <c r="U721" s="176"/>
      <c r="V721" s="176"/>
      <c r="W721" s="176"/>
    </row>
    <row r="722" spans="1:23">
      <c r="A722" s="175"/>
      <c r="B722" s="175"/>
      <c r="C722" s="175"/>
      <c r="D722" s="175"/>
      <c r="E722" s="175"/>
      <c r="F722" s="175"/>
      <c r="G722" s="175"/>
      <c r="H722" s="175"/>
      <c r="I722" s="176"/>
      <c r="J722" s="176"/>
      <c r="K722" s="176"/>
      <c r="L722" s="176"/>
      <c r="M722" s="176"/>
      <c r="N722" s="176"/>
      <c r="O722" s="176"/>
      <c r="P722" s="176"/>
      <c r="Q722" s="176"/>
      <c r="R722" s="176"/>
      <c r="S722" s="176"/>
      <c r="T722" s="176"/>
      <c r="U722" s="176"/>
      <c r="V722" s="176"/>
      <c r="W722" s="176"/>
    </row>
    <row r="723" spans="1:23">
      <c r="A723" s="175"/>
      <c r="B723" s="175"/>
      <c r="C723" s="175"/>
      <c r="D723" s="175"/>
      <c r="E723" s="175"/>
      <c r="F723" s="175"/>
      <c r="G723" s="175"/>
      <c r="H723" s="175"/>
      <c r="I723" s="176"/>
      <c r="J723" s="176"/>
      <c r="K723" s="176"/>
      <c r="L723" s="176"/>
      <c r="M723" s="176"/>
      <c r="N723" s="176"/>
      <c r="O723" s="176"/>
      <c r="P723" s="176"/>
      <c r="Q723" s="176"/>
      <c r="R723" s="176"/>
      <c r="S723" s="176"/>
      <c r="T723" s="176"/>
      <c r="U723" s="176"/>
      <c r="V723" s="176"/>
      <c r="W723" s="176"/>
    </row>
    <row r="724" spans="1:23">
      <c r="A724" s="175"/>
      <c r="B724" s="175"/>
      <c r="C724" s="175"/>
      <c r="D724" s="175"/>
      <c r="E724" s="175"/>
      <c r="F724" s="175"/>
      <c r="G724" s="175"/>
      <c r="H724" s="175"/>
      <c r="I724" s="176"/>
      <c r="J724" s="176"/>
      <c r="K724" s="176"/>
      <c r="L724" s="176"/>
      <c r="M724" s="176"/>
      <c r="N724" s="176"/>
      <c r="O724" s="176"/>
      <c r="P724" s="176"/>
      <c r="Q724" s="176"/>
      <c r="R724" s="176"/>
      <c r="S724" s="176"/>
      <c r="T724" s="176"/>
      <c r="U724" s="176"/>
      <c r="V724" s="176"/>
      <c r="W724" s="176"/>
    </row>
    <row r="725" spans="1:23">
      <c r="A725" s="175"/>
      <c r="B725" s="175"/>
      <c r="C725" s="175"/>
      <c r="D725" s="175"/>
      <c r="E725" s="175"/>
      <c r="F725" s="175"/>
      <c r="G725" s="175"/>
      <c r="H725" s="175"/>
      <c r="I725" s="176"/>
      <c r="J725" s="176"/>
      <c r="K725" s="176"/>
      <c r="L725" s="176"/>
      <c r="M725" s="176"/>
      <c r="N725" s="176"/>
      <c r="O725" s="176"/>
      <c r="P725" s="176"/>
      <c r="Q725" s="176"/>
      <c r="R725" s="176"/>
      <c r="S725" s="176"/>
      <c r="T725" s="176"/>
      <c r="U725" s="176"/>
      <c r="V725" s="176"/>
      <c r="W725" s="176"/>
    </row>
    <row r="726" spans="1:23">
      <c r="A726" s="175"/>
      <c r="B726" s="175"/>
      <c r="C726" s="175"/>
      <c r="D726" s="175"/>
      <c r="E726" s="175"/>
      <c r="F726" s="175"/>
      <c r="G726" s="175"/>
      <c r="H726" s="175"/>
      <c r="I726" s="176"/>
      <c r="J726" s="176"/>
      <c r="K726" s="176"/>
      <c r="L726" s="176"/>
      <c r="M726" s="176"/>
      <c r="N726" s="176"/>
      <c r="O726" s="176"/>
      <c r="P726" s="176"/>
      <c r="Q726" s="176"/>
      <c r="R726" s="176"/>
      <c r="S726" s="176"/>
      <c r="T726" s="176"/>
      <c r="U726" s="176"/>
      <c r="V726" s="176"/>
      <c r="W726" s="176"/>
    </row>
    <row r="727" spans="1:23">
      <c r="A727" s="175"/>
      <c r="B727" s="175"/>
      <c r="C727" s="175"/>
      <c r="D727" s="175"/>
      <c r="E727" s="175"/>
      <c r="F727" s="175"/>
      <c r="G727" s="175"/>
      <c r="H727" s="175"/>
      <c r="I727" s="176"/>
      <c r="J727" s="176"/>
      <c r="K727" s="176"/>
      <c r="L727" s="176"/>
      <c r="M727" s="176"/>
      <c r="N727" s="176"/>
      <c r="O727" s="176"/>
      <c r="P727" s="176"/>
      <c r="Q727" s="176"/>
      <c r="R727" s="176"/>
      <c r="S727" s="176"/>
      <c r="T727" s="176"/>
      <c r="U727" s="176"/>
      <c r="V727" s="176"/>
      <c r="W727" s="176"/>
    </row>
    <row r="728" spans="1:23">
      <c r="A728" s="175"/>
      <c r="B728" s="175"/>
      <c r="C728" s="175"/>
      <c r="D728" s="175"/>
      <c r="E728" s="175"/>
      <c r="F728" s="175"/>
      <c r="G728" s="175"/>
      <c r="H728" s="175"/>
      <c r="I728" s="176"/>
      <c r="J728" s="176"/>
      <c r="K728" s="176"/>
      <c r="L728" s="176"/>
      <c r="M728" s="176"/>
      <c r="N728" s="176"/>
      <c r="O728" s="176"/>
      <c r="P728" s="176"/>
      <c r="Q728" s="176"/>
      <c r="R728" s="176"/>
      <c r="S728" s="176"/>
      <c r="T728" s="176"/>
      <c r="U728" s="176"/>
      <c r="V728" s="176"/>
      <c r="W728" s="176"/>
    </row>
    <row r="729" spans="1:23">
      <c r="A729" s="175"/>
      <c r="B729" s="175"/>
      <c r="C729" s="175"/>
      <c r="D729" s="175"/>
      <c r="E729" s="175"/>
      <c r="F729" s="175"/>
      <c r="G729" s="175"/>
      <c r="H729" s="175"/>
      <c r="I729" s="176"/>
      <c r="J729" s="176"/>
      <c r="K729" s="176"/>
      <c r="L729" s="176"/>
      <c r="M729" s="176"/>
      <c r="N729" s="176"/>
      <c r="O729" s="176"/>
      <c r="P729" s="176"/>
      <c r="Q729" s="176"/>
      <c r="R729" s="176"/>
      <c r="S729" s="176"/>
      <c r="T729" s="176"/>
      <c r="U729" s="176"/>
      <c r="V729" s="176"/>
      <c r="W729" s="176"/>
    </row>
    <row r="730" spans="1:23">
      <c r="A730" s="175"/>
      <c r="B730" s="175"/>
      <c r="C730" s="175"/>
      <c r="D730" s="175"/>
      <c r="E730" s="175"/>
      <c r="F730" s="175"/>
      <c r="G730" s="175"/>
      <c r="H730" s="175"/>
      <c r="I730" s="176"/>
      <c r="J730" s="176"/>
      <c r="K730" s="176"/>
      <c r="L730" s="176"/>
      <c r="M730" s="176"/>
      <c r="N730" s="176"/>
      <c r="O730" s="176"/>
      <c r="P730" s="176"/>
      <c r="Q730" s="176"/>
      <c r="R730" s="176"/>
      <c r="S730" s="176"/>
      <c r="T730" s="176"/>
      <c r="U730" s="176"/>
      <c r="V730" s="176"/>
      <c r="W730" s="176"/>
    </row>
    <row r="731" spans="1:23">
      <c r="A731" s="175"/>
      <c r="B731" s="175"/>
      <c r="C731" s="175"/>
      <c r="D731" s="175"/>
      <c r="E731" s="175"/>
      <c r="F731" s="175"/>
      <c r="G731" s="175"/>
      <c r="H731" s="175"/>
      <c r="I731" s="176"/>
      <c r="J731" s="176"/>
      <c r="K731" s="176"/>
      <c r="L731" s="176"/>
      <c r="M731" s="176"/>
      <c r="N731" s="176"/>
      <c r="O731" s="176"/>
      <c r="P731" s="176"/>
      <c r="Q731" s="176"/>
      <c r="R731" s="176"/>
      <c r="S731" s="176"/>
      <c r="T731" s="176"/>
      <c r="U731" s="176"/>
      <c r="V731" s="176"/>
      <c r="W731" s="176"/>
    </row>
    <row r="732" spans="1:23">
      <c r="A732" s="175"/>
      <c r="B732" s="175"/>
      <c r="C732" s="175"/>
      <c r="D732" s="175"/>
      <c r="E732" s="175"/>
      <c r="F732" s="175"/>
      <c r="G732" s="175"/>
      <c r="H732" s="175"/>
      <c r="I732" s="176"/>
      <c r="J732" s="176"/>
      <c r="K732" s="176"/>
      <c r="L732" s="176"/>
      <c r="M732" s="176"/>
      <c r="N732" s="176"/>
      <c r="O732" s="176"/>
      <c r="P732" s="176"/>
      <c r="Q732" s="176"/>
      <c r="R732" s="176"/>
      <c r="S732" s="176"/>
      <c r="T732" s="176"/>
      <c r="U732" s="176"/>
      <c r="V732" s="176"/>
      <c r="W732" s="176"/>
    </row>
    <row r="733" spans="1:23">
      <c r="A733" s="175"/>
      <c r="B733" s="175"/>
      <c r="C733" s="175"/>
      <c r="D733" s="175"/>
      <c r="E733" s="175"/>
      <c r="F733" s="175"/>
      <c r="G733" s="175"/>
      <c r="H733" s="175"/>
      <c r="I733" s="176"/>
      <c r="J733" s="176"/>
      <c r="K733" s="176"/>
      <c r="L733" s="176"/>
      <c r="M733" s="176"/>
      <c r="N733" s="176"/>
      <c r="O733" s="176"/>
      <c r="P733" s="176"/>
      <c r="Q733" s="176"/>
      <c r="R733" s="176"/>
      <c r="S733" s="176"/>
      <c r="T733" s="176"/>
      <c r="U733" s="176"/>
      <c r="V733" s="176"/>
      <c r="W733" s="176"/>
    </row>
    <row r="734" spans="1:23">
      <c r="A734" s="175"/>
      <c r="B734" s="175"/>
      <c r="C734" s="175"/>
      <c r="D734" s="175"/>
      <c r="E734" s="175"/>
      <c r="F734" s="175"/>
      <c r="G734" s="175"/>
      <c r="H734" s="175"/>
      <c r="I734" s="176"/>
      <c r="J734" s="176"/>
      <c r="K734" s="176"/>
      <c r="L734" s="176"/>
      <c r="M734" s="176"/>
      <c r="N734" s="176"/>
      <c r="O734" s="176"/>
      <c r="P734" s="176"/>
      <c r="Q734" s="176"/>
      <c r="R734" s="176"/>
      <c r="S734" s="176"/>
      <c r="T734" s="176"/>
      <c r="U734" s="176"/>
      <c r="V734" s="176"/>
      <c r="W734" s="176"/>
    </row>
    <row r="735" spans="1:23">
      <c r="A735" s="175"/>
      <c r="B735" s="175"/>
      <c r="C735" s="175"/>
      <c r="D735" s="175"/>
      <c r="E735" s="175"/>
      <c r="F735" s="175"/>
      <c r="G735" s="175"/>
      <c r="H735" s="175"/>
      <c r="I735" s="176"/>
      <c r="J735" s="176"/>
      <c r="K735" s="176"/>
      <c r="L735" s="176"/>
      <c r="M735" s="176"/>
      <c r="N735" s="176"/>
      <c r="O735" s="176"/>
      <c r="P735" s="176"/>
      <c r="Q735" s="176"/>
      <c r="R735" s="176"/>
      <c r="S735" s="176"/>
      <c r="T735" s="176"/>
      <c r="U735" s="176"/>
      <c r="V735" s="176"/>
      <c r="W735" s="176"/>
    </row>
    <row r="736" spans="1:23">
      <c r="A736" s="175"/>
      <c r="B736" s="175"/>
      <c r="C736" s="175"/>
      <c r="D736" s="175"/>
      <c r="E736" s="175"/>
      <c r="F736" s="175"/>
      <c r="G736" s="175"/>
      <c r="H736" s="175"/>
      <c r="I736" s="176"/>
      <c r="J736" s="176"/>
      <c r="K736" s="176"/>
      <c r="L736" s="176"/>
      <c r="M736" s="176"/>
      <c r="N736" s="176"/>
      <c r="O736" s="176"/>
      <c r="P736" s="176"/>
      <c r="Q736" s="176"/>
      <c r="R736" s="176"/>
      <c r="S736" s="176"/>
      <c r="T736" s="176"/>
      <c r="U736" s="176"/>
      <c r="V736" s="176"/>
      <c r="W736" s="176"/>
    </row>
    <row r="737" spans="1:23">
      <c r="A737" s="175"/>
      <c r="B737" s="175"/>
      <c r="C737" s="175"/>
      <c r="D737" s="175"/>
      <c r="E737" s="175"/>
      <c r="F737" s="175"/>
      <c r="G737" s="175"/>
      <c r="H737" s="175"/>
      <c r="I737" s="176"/>
      <c r="J737" s="176"/>
      <c r="K737" s="176"/>
      <c r="L737" s="176"/>
      <c r="M737" s="176"/>
      <c r="N737" s="176"/>
      <c r="O737" s="176"/>
      <c r="P737" s="176"/>
      <c r="Q737" s="176"/>
      <c r="R737" s="176"/>
      <c r="S737" s="176"/>
      <c r="T737" s="176"/>
      <c r="U737" s="176"/>
      <c r="V737" s="176"/>
      <c r="W737" s="176"/>
    </row>
    <row r="738" spans="1:23">
      <c r="A738" s="175"/>
      <c r="B738" s="175"/>
      <c r="C738" s="175"/>
      <c r="D738" s="175"/>
      <c r="E738" s="175"/>
      <c r="F738" s="175"/>
      <c r="G738" s="175"/>
      <c r="H738" s="175"/>
      <c r="I738" s="176"/>
      <c r="J738" s="176"/>
      <c r="K738" s="176"/>
      <c r="L738" s="176"/>
      <c r="M738" s="176"/>
      <c r="N738" s="176"/>
      <c r="O738" s="176"/>
      <c r="P738" s="176"/>
      <c r="Q738" s="176"/>
      <c r="R738" s="176"/>
      <c r="S738" s="176"/>
      <c r="T738" s="176"/>
      <c r="U738" s="176"/>
      <c r="V738" s="176"/>
      <c r="W738" s="176"/>
    </row>
    <row r="739" spans="1:23">
      <c r="A739" s="175"/>
      <c r="B739" s="175"/>
      <c r="C739" s="175"/>
      <c r="D739" s="175"/>
      <c r="E739" s="175"/>
      <c r="F739" s="175"/>
      <c r="G739" s="175"/>
      <c r="H739" s="175"/>
      <c r="I739" s="176"/>
      <c r="J739" s="176"/>
      <c r="K739" s="176"/>
      <c r="L739" s="176"/>
      <c r="M739" s="176"/>
      <c r="N739" s="176"/>
      <c r="O739" s="176"/>
      <c r="P739" s="176"/>
      <c r="Q739" s="176"/>
      <c r="R739" s="176"/>
      <c r="S739" s="176"/>
      <c r="T739" s="176"/>
      <c r="U739" s="176"/>
      <c r="V739" s="176"/>
      <c r="W739" s="176"/>
    </row>
    <row r="740" spans="1:23">
      <c r="A740" s="175"/>
      <c r="B740" s="175"/>
      <c r="C740" s="175"/>
      <c r="D740" s="175"/>
      <c r="E740" s="175"/>
      <c r="F740" s="175"/>
      <c r="G740" s="175"/>
      <c r="H740" s="175"/>
      <c r="I740" s="176"/>
      <c r="J740" s="176"/>
      <c r="K740" s="176"/>
      <c r="L740" s="176"/>
      <c r="M740" s="176"/>
      <c r="N740" s="176"/>
      <c r="O740" s="176"/>
      <c r="P740" s="176"/>
      <c r="Q740" s="176"/>
      <c r="R740" s="176"/>
      <c r="S740" s="176"/>
      <c r="T740" s="176"/>
      <c r="U740" s="176"/>
      <c r="V740" s="176"/>
      <c r="W740" s="176"/>
    </row>
    <row r="741" spans="1:23">
      <c r="A741" s="175"/>
      <c r="B741" s="175"/>
      <c r="C741" s="175"/>
      <c r="D741" s="175"/>
      <c r="E741" s="175"/>
      <c r="F741" s="175"/>
      <c r="G741" s="175"/>
      <c r="H741" s="175"/>
      <c r="I741" s="176"/>
      <c r="J741" s="176"/>
      <c r="K741" s="176"/>
      <c r="L741" s="176"/>
      <c r="M741" s="176"/>
      <c r="N741" s="176"/>
      <c r="O741" s="176"/>
      <c r="P741" s="176"/>
      <c r="Q741" s="176"/>
      <c r="R741" s="176"/>
      <c r="S741" s="176"/>
      <c r="T741" s="176"/>
      <c r="U741" s="176"/>
      <c r="V741" s="176"/>
      <c r="W741" s="176"/>
    </row>
    <row r="742" spans="1:23">
      <c r="A742" s="175"/>
      <c r="B742" s="175"/>
      <c r="C742" s="175"/>
      <c r="D742" s="175"/>
      <c r="E742" s="175"/>
      <c r="F742" s="175"/>
      <c r="G742" s="175"/>
      <c r="H742" s="175"/>
      <c r="I742" s="176"/>
      <c r="J742" s="176"/>
      <c r="K742" s="176"/>
      <c r="L742" s="176"/>
      <c r="M742" s="176"/>
      <c r="N742" s="176"/>
      <c r="O742" s="176"/>
      <c r="P742" s="176"/>
      <c r="Q742" s="176"/>
      <c r="R742" s="176"/>
      <c r="S742" s="176"/>
      <c r="T742" s="176"/>
      <c r="U742" s="176"/>
      <c r="V742" s="176"/>
      <c r="W742" s="176"/>
    </row>
    <row r="743" spans="1:23">
      <c r="A743" s="175"/>
      <c r="B743" s="175"/>
      <c r="C743" s="175"/>
      <c r="D743" s="175"/>
      <c r="E743" s="175"/>
      <c r="F743" s="175"/>
      <c r="G743" s="175"/>
      <c r="H743" s="175"/>
      <c r="I743" s="176"/>
      <c r="J743" s="176"/>
      <c r="K743" s="176"/>
      <c r="L743" s="176"/>
      <c r="M743" s="176"/>
      <c r="N743" s="176"/>
      <c r="O743" s="176"/>
      <c r="P743" s="176"/>
      <c r="Q743" s="176"/>
      <c r="R743" s="176"/>
      <c r="S743" s="176"/>
      <c r="T743" s="176"/>
      <c r="U743" s="176"/>
      <c r="V743" s="176"/>
      <c r="W743" s="176"/>
    </row>
    <row r="744" spans="1:23">
      <c r="A744" s="175"/>
      <c r="B744" s="175"/>
      <c r="C744" s="175"/>
      <c r="D744" s="175"/>
      <c r="E744" s="175"/>
      <c r="F744" s="175"/>
      <c r="G744" s="175"/>
      <c r="H744" s="175"/>
      <c r="I744" s="176"/>
      <c r="J744" s="176"/>
      <c r="K744" s="176"/>
      <c r="L744" s="176"/>
      <c r="M744" s="176"/>
      <c r="N744" s="176"/>
      <c r="O744" s="176"/>
      <c r="P744" s="176"/>
      <c r="Q744" s="176"/>
      <c r="R744" s="176"/>
      <c r="S744" s="176"/>
      <c r="T744" s="176"/>
      <c r="U744" s="176"/>
      <c r="V744" s="176"/>
      <c r="W744" s="176"/>
    </row>
    <row r="745" spans="1:23">
      <c r="A745" s="175"/>
      <c r="B745" s="175"/>
      <c r="C745" s="175"/>
      <c r="D745" s="175"/>
      <c r="E745" s="175"/>
      <c r="F745" s="175"/>
      <c r="G745" s="175"/>
      <c r="H745" s="175"/>
      <c r="I745" s="176"/>
      <c r="J745" s="176"/>
      <c r="K745" s="176"/>
      <c r="L745" s="176"/>
      <c r="M745" s="176"/>
      <c r="N745" s="176"/>
      <c r="O745" s="176"/>
      <c r="P745" s="176"/>
      <c r="Q745" s="176"/>
      <c r="R745" s="176"/>
      <c r="S745" s="176"/>
      <c r="T745" s="176"/>
      <c r="U745" s="176"/>
      <c r="V745" s="176"/>
      <c r="W745" s="176"/>
    </row>
    <row r="746" spans="1:23">
      <c r="A746" s="175"/>
      <c r="B746" s="175"/>
      <c r="C746" s="175"/>
      <c r="D746" s="175"/>
      <c r="E746" s="175"/>
      <c r="F746" s="175"/>
      <c r="G746" s="175"/>
      <c r="H746" s="175"/>
      <c r="I746" s="176"/>
      <c r="J746" s="176"/>
      <c r="K746" s="176"/>
      <c r="L746" s="176"/>
      <c r="M746" s="176"/>
      <c r="N746" s="176"/>
      <c r="O746" s="176"/>
      <c r="P746" s="176"/>
      <c r="Q746" s="176"/>
      <c r="R746" s="176"/>
      <c r="S746" s="176"/>
      <c r="T746" s="176"/>
      <c r="U746" s="176"/>
      <c r="V746" s="176"/>
      <c r="W746" s="176"/>
    </row>
    <row r="747" spans="1:23">
      <c r="A747" s="175"/>
      <c r="B747" s="175"/>
      <c r="C747" s="175"/>
      <c r="D747" s="175"/>
      <c r="E747" s="175"/>
      <c r="F747" s="175"/>
      <c r="G747" s="175"/>
      <c r="H747" s="175"/>
      <c r="I747" s="176"/>
      <c r="J747" s="176"/>
      <c r="K747" s="176"/>
      <c r="L747" s="176"/>
      <c r="M747" s="176"/>
      <c r="N747" s="176"/>
      <c r="O747" s="176"/>
      <c r="P747" s="176"/>
      <c r="Q747" s="176"/>
      <c r="R747" s="176"/>
      <c r="S747" s="176"/>
      <c r="T747" s="176"/>
      <c r="U747" s="176"/>
      <c r="V747" s="176"/>
      <c r="W747" s="176"/>
    </row>
    <row r="748" spans="1:23">
      <c r="A748" s="175"/>
      <c r="B748" s="175"/>
      <c r="C748" s="175"/>
      <c r="D748" s="175"/>
      <c r="E748" s="175"/>
      <c r="F748" s="175"/>
      <c r="G748" s="175"/>
      <c r="H748" s="175"/>
      <c r="I748" s="176"/>
      <c r="J748" s="176"/>
      <c r="K748" s="176"/>
      <c r="L748" s="176"/>
      <c r="M748" s="176"/>
      <c r="N748" s="176"/>
      <c r="O748" s="176"/>
      <c r="P748" s="176"/>
      <c r="Q748" s="176"/>
      <c r="R748" s="176"/>
      <c r="S748" s="176"/>
      <c r="T748" s="176"/>
      <c r="U748" s="176"/>
      <c r="V748" s="176"/>
      <c r="W748" s="176"/>
    </row>
    <row r="749" spans="1:23">
      <c r="A749" s="175"/>
      <c r="B749" s="175"/>
      <c r="C749" s="175"/>
      <c r="D749" s="175"/>
      <c r="E749" s="175"/>
      <c r="F749" s="175"/>
      <c r="G749" s="175"/>
      <c r="H749" s="175"/>
      <c r="I749" s="176"/>
      <c r="J749" s="176"/>
      <c r="K749" s="176"/>
      <c r="L749" s="176"/>
      <c r="M749" s="176"/>
      <c r="N749" s="176"/>
      <c r="O749" s="176"/>
      <c r="P749" s="176"/>
      <c r="Q749" s="176"/>
      <c r="R749" s="176"/>
      <c r="S749" s="176"/>
      <c r="T749" s="176"/>
      <c r="U749" s="176"/>
      <c r="V749" s="176"/>
      <c r="W749" s="176"/>
    </row>
    <row r="750" spans="1:23">
      <c r="A750" s="175"/>
      <c r="B750" s="175"/>
      <c r="C750" s="175"/>
      <c r="D750" s="175"/>
      <c r="E750" s="175"/>
      <c r="F750" s="175"/>
      <c r="G750" s="175"/>
      <c r="H750" s="175"/>
      <c r="I750" s="176"/>
      <c r="J750" s="176"/>
      <c r="K750" s="176"/>
      <c r="L750" s="176"/>
      <c r="M750" s="176"/>
      <c r="N750" s="176"/>
      <c r="O750" s="176"/>
      <c r="P750" s="176"/>
      <c r="Q750" s="176"/>
      <c r="R750" s="176"/>
      <c r="S750" s="176"/>
      <c r="T750" s="176"/>
      <c r="U750" s="176"/>
      <c r="V750" s="176"/>
      <c r="W750" s="176"/>
    </row>
    <row r="751" spans="1:23">
      <c r="A751" s="175"/>
      <c r="B751" s="175"/>
      <c r="C751" s="175"/>
      <c r="D751" s="175"/>
      <c r="E751" s="175"/>
      <c r="F751" s="175"/>
      <c r="G751" s="175"/>
      <c r="H751" s="175"/>
      <c r="I751" s="176"/>
      <c r="J751" s="176"/>
      <c r="K751" s="176"/>
      <c r="L751" s="176"/>
      <c r="M751" s="176"/>
      <c r="N751" s="176"/>
      <c r="O751" s="176"/>
      <c r="P751" s="176"/>
      <c r="Q751" s="176"/>
      <c r="R751" s="176"/>
      <c r="S751" s="176"/>
      <c r="T751" s="176"/>
      <c r="U751" s="176"/>
      <c r="V751" s="176"/>
      <c r="W751" s="176"/>
    </row>
    <row r="752" spans="1:23">
      <c r="A752" s="175"/>
      <c r="B752" s="175"/>
      <c r="C752" s="175"/>
      <c r="D752" s="175"/>
      <c r="E752" s="175"/>
      <c r="F752" s="175"/>
      <c r="G752" s="175"/>
      <c r="H752" s="175"/>
      <c r="I752" s="176"/>
      <c r="J752" s="176"/>
      <c r="K752" s="176"/>
      <c r="L752" s="176"/>
      <c r="M752" s="176"/>
      <c r="N752" s="176"/>
      <c r="O752" s="176"/>
      <c r="P752" s="176"/>
      <c r="Q752" s="176"/>
      <c r="R752" s="176"/>
      <c r="S752" s="176"/>
      <c r="T752" s="176"/>
      <c r="U752" s="176"/>
      <c r="V752" s="176"/>
      <c r="W752" s="176"/>
    </row>
    <row r="753" spans="1:23">
      <c r="A753" s="175"/>
      <c r="B753" s="175"/>
      <c r="C753" s="175"/>
      <c r="D753" s="175"/>
      <c r="E753" s="175"/>
      <c r="F753" s="175"/>
      <c r="G753" s="175"/>
      <c r="H753" s="175"/>
      <c r="I753" s="176"/>
      <c r="J753" s="176"/>
      <c r="K753" s="176"/>
      <c r="L753" s="176"/>
      <c r="M753" s="176"/>
      <c r="N753" s="176"/>
      <c r="O753" s="176"/>
      <c r="P753" s="176"/>
      <c r="Q753" s="176"/>
      <c r="R753" s="176"/>
      <c r="S753" s="176"/>
      <c r="T753" s="176"/>
      <c r="U753" s="176"/>
      <c r="V753" s="176"/>
      <c r="W753" s="176"/>
    </row>
    <row r="754" spans="1:23">
      <c r="A754" s="175"/>
      <c r="B754" s="175"/>
      <c r="C754" s="175"/>
      <c r="D754" s="175"/>
      <c r="E754" s="175"/>
      <c r="F754" s="175"/>
      <c r="G754" s="175"/>
      <c r="H754" s="175"/>
      <c r="I754" s="176"/>
      <c r="J754" s="176"/>
      <c r="K754" s="176"/>
      <c r="L754" s="176"/>
      <c r="M754" s="176"/>
      <c r="N754" s="176"/>
      <c r="O754" s="176"/>
      <c r="P754" s="176"/>
      <c r="Q754" s="176"/>
      <c r="R754" s="176"/>
      <c r="S754" s="176"/>
      <c r="T754" s="176"/>
      <c r="U754" s="176"/>
      <c r="V754" s="176"/>
      <c r="W754" s="176"/>
    </row>
    <row r="755" spans="1:23">
      <c r="A755" s="175"/>
      <c r="B755" s="175"/>
      <c r="C755" s="175"/>
      <c r="D755" s="175"/>
      <c r="E755" s="175"/>
      <c r="F755" s="175"/>
      <c r="G755" s="175"/>
      <c r="H755" s="175"/>
      <c r="I755" s="176"/>
      <c r="J755" s="176"/>
      <c r="K755" s="176"/>
      <c r="L755" s="176"/>
      <c r="M755" s="176"/>
      <c r="N755" s="176"/>
      <c r="O755" s="176"/>
      <c r="P755" s="176"/>
      <c r="Q755" s="176"/>
      <c r="R755" s="176"/>
      <c r="S755" s="176"/>
      <c r="T755" s="176"/>
      <c r="U755" s="176"/>
      <c r="V755" s="176"/>
      <c r="W755" s="176"/>
    </row>
    <row r="756" spans="1:23">
      <c r="A756" s="175"/>
      <c r="B756" s="175"/>
      <c r="C756" s="175"/>
      <c r="D756" s="175"/>
      <c r="E756" s="175"/>
      <c r="F756" s="175"/>
      <c r="G756" s="175"/>
      <c r="H756" s="175"/>
      <c r="I756" s="176"/>
      <c r="J756" s="176"/>
      <c r="K756" s="176"/>
      <c r="L756" s="176"/>
      <c r="M756" s="176"/>
      <c r="N756" s="176"/>
      <c r="O756" s="176"/>
      <c r="P756" s="176"/>
      <c r="Q756" s="176"/>
      <c r="R756" s="176"/>
      <c r="S756" s="176"/>
      <c r="T756" s="176"/>
      <c r="U756" s="176"/>
      <c r="V756" s="176"/>
      <c r="W756" s="176"/>
    </row>
    <row r="757" spans="1:23">
      <c r="A757" s="175"/>
      <c r="B757" s="175"/>
      <c r="C757" s="175"/>
      <c r="D757" s="175"/>
      <c r="E757" s="175"/>
      <c r="F757" s="175"/>
      <c r="G757" s="175"/>
      <c r="H757" s="175"/>
      <c r="I757" s="176"/>
      <c r="J757" s="176"/>
      <c r="K757" s="176"/>
      <c r="L757" s="176"/>
      <c r="M757" s="176"/>
      <c r="N757" s="176"/>
      <c r="O757" s="176"/>
      <c r="P757" s="176"/>
      <c r="Q757" s="176"/>
      <c r="R757" s="176"/>
      <c r="S757" s="176"/>
      <c r="T757" s="176"/>
      <c r="U757" s="176"/>
      <c r="V757" s="176"/>
      <c r="W757" s="176"/>
    </row>
    <row r="758" spans="1:23">
      <c r="A758" s="175"/>
      <c r="B758" s="175"/>
      <c r="C758" s="175"/>
      <c r="D758" s="175"/>
      <c r="E758" s="175"/>
      <c r="F758" s="175"/>
      <c r="G758" s="175"/>
      <c r="H758" s="175"/>
      <c r="I758" s="176"/>
      <c r="J758" s="176"/>
      <c r="K758" s="176"/>
      <c r="L758" s="176"/>
      <c r="M758" s="176"/>
      <c r="N758" s="176"/>
      <c r="O758" s="176"/>
      <c r="P758" s="176"/>
      <c r="Q758" s="176"/>
      <c r="R758" s="176"/>
      <c r="S758" s="176"/>
      <c r="T758" s="176"/>
      <c r="U758" s="176"/>
      <c r="V758" s="176"/>
      <c r="W758" s="176"/>
    </row>
    <row r="759" spans="1:23">
      <c r="A759" s="175"/>
      <c r="B759" s="175"/>
      <c r="C759" s="175"/>
      <c r="D759" s="175"/>
      <c r="E759" s="175"/>
      <c r="F759" s="175"/>
      <c r="G759" s="175"/>
      <c r="H759" s="175"/>
      <c r="I759" s="176"/>
      <c r="J759" s="176"/>
      <c r="K759" s="176"/>
      <c r="L759" s="176"/>
      <c r="M759" s="176"/>
      <c r="N759" s="176"/>
      <c r="O759" s="176"/>
      <c r="P759" s="176"/>
      <c r="Q759" s="176"/>
      <c r="R759" s="176"/>
      <c r="S759" s="176"/>
      <c r="T759" s="176"/>
      <c r="U759" s="176"/>
      <c r="V759" s="176"/>
      <c r="W759" s="176"/>
    </row>
    <row r="760" spans="1:23">
      <c r="A760" s="175"/>
      <c r="B760" s="175"/>
      <c r="C760" s="175"/>
      <c r="D760" s="175"/>
      <c r="E760" s="175"/>
      <c r="F760" s="175"/>
      <c r="G760" s="175"/>
      <c r="H760" s="175"/>
      <c r="I760" s="176"/>
      <c r="J760" s="176"/>
      <c r="K760" s="176"/>
      <c r="L760" s="176"/>
      <c r="M760" s="176"/>
      <c r="N760" s="176"/>
      <c r="O760" s="176"/>
      <c r="P760" s="176"/>
      <c r="Q760" s="176"/>
      <c r="R760" s="176"/>
      <c r="S760" s="176"/>
      <c r="T760" s="176"/>
      <c r="U760" s="176"/>
      <c r="V760" s="176"/>
      <c r="W760" s="176"/>
    </row>
    <row r="761" spans="1:23">
      <c r="A761" s="175"/>
      <c r="B761" s="175"/>
      <c r="C761" s="175"/>
      <c r="D761" s="175"/>
      <c r="E761" s="175"/>
      <c r="F761" s="175"/>
      <c r="G761" s="175"/>
      <c r="H761" s="175"/>
      <c r="I761" s="176"/>
      <c r="J761" s="176"/>
      <c r="K761" s="176"/>
      <c r="L761" s="176"/>
      <c r="M761" s="176"/>
      <c r="N761" s="176"/>
      <c r="O761" s="176"/>
      <c r="P761" s="176"/>
      <c r="Q761" s="176"/>
      <c r="R761" s="176"/>
      <c r="S761" s="176"/>
      <c r="T761" s="176"/>
      <c r="U761" s="176"/>
      <c r="V761" s="176"/>
      <c r="W761" s="176"/>
    </row>
    <row r="762" spans="1:23">
      <c r="A762" s="175"/>
      <c r="B762" s="175"/>
      <c r="C762" s="175"/>
      <c r="D762" s="175"/>
      <c r="E762" s="175"/>
      <c r="F762" s="175"/>
      <c r="G762" s="175"/>
      <c r="H762" s="175"/>
      <c r="I762" s="176"/>
      <c r="J762" s="176"/>
      <c r="K762" s="176"/>
      <c r="L762" s="176"/>
      <c r="M762" s="176"/>
      <c r="N762" s="176"/>
      <c r="O762" s="176"/>
      <c r="P762" s="176"/>
      <c r="Q762" s="176"/>
      <c r="R762" s="176"/>
      <c r="S762" s="176"/>
      <c r="T762" s="176"/>
      <c r="U762" s="176"/>
      <c r="V762" s="176"/>
      <c r="W762" s="176"/>
    </row>
    <row r="763" spans="1:23">
      <c r="A763" s="175"/>
      <c r="B763" s="175"/>
      <c r="C763" s="175"/>
      <c r="D763" s="175"/>
      <c r="E763" s="175"/>
      <c r="F763" s="175"/>
      <c r="G763" s="175"/>
      <c r="H763" s="175"/>
      <c r="I763" s="176"/>
      <c r="J763" s="176"/>
      <c r="K763" s="176"/>
      <c r="L763" s="176"/>
      <c r="M763" s="176"/>
      <c r="N763" s="176"/>
      <c r="O763" s="176"/>
      <c r="P763" s="176"/>
      <c r="Q763" s="176"/>
      <c r="R763" s="176"/>
      <c r="S763" s="176"/>
      <c r="T763" s="176"/>
      <c r="U763" s="176"/>
      <c r="V763" s="176"/>
      <c r="W763" s="176"/>
    </row>
    <row r="764" spans="1:23">
      <c r="A764" s="175"/>
      <c r="B764" s="175"/>
      <c r="C764" s="175"/>
      <c r="D764" s="175"/>
      <c r="E764" s="175"/>
      <c r="F764" s="175"/>
      <c r="G764" s="175"/>
      <c r="H764" s="175"/>
      <c r="I764" s="176"/>
      <c r="J764" s="176"/>
      <c r="K764" s="176"/>
      <c r="L764" s="176"/>
      <c r="M764" s="176"/>
      <c r="N764" s="176"/>
      <c r="O764" s="176"/>
      <c r="P764" s="176"/>
      <c r="Q764" s="176"/>
      <c r="R764" s="176"/>
      <c r="S764" s="176"/>
      <c r="T764" s="176"/>
      <c r="U764" s="176"/>
      <c r="V764" s="176"/>
      <c r="W764" s="176"/>
    </row>
    <row r="765" spans="1:23">
      <c r="A765" s="175"/>
      <c r="B765" s="175"/>
      <c r="C765" s="175"/>
      <c r="D765" s="175"/>
      <c r="E765" s="175"/>
      <c r="F765" s="175"/>
      <c r="G765" s="175"/>
      <c r="H765" s="175"/>
      <c r="I765" s="176"/>
      <c r="J765" s="176"/>
      <c r="K765" s="176"/>
      <c r="L765" s="176"/>
      <c r="M765" s="176"/>
      <c r="N765" s="176"/>
      <c r="O765" s="176"/>
      <c r="P765" s="176"/>
      <c r="Q765" s="176"/>
      <c r="R765" s="176"/>
      <c r="S765" s="176"/>
      <c r="T765" s="176"/>
      <c r="U765" s="176"/>
      <c r="V765" s="176"/>
      <c r="W765" s="176"/>
    </row>
    <row r="766" spans="1:23">
      <c r="A766" s="175"/>
      <c r="B766" s="175"/>
      <c r="C766" s="175"/>
      <c r="D766" s="175"/>
      <c r="E766" s="175"/>
      <c r="F766" s="175"/>
      <c r="G766" s="175"/>
      <c r="H766" s="175"/>
      <c r="I766" s="176"/>
      <c r="J766" s="176"/>
      <c r="K766" s="176"/>
      <c r="L766" s="176"/>
      <c r="M766" s="176"/>
      <c r="N766" s="176"/>
      <c r="O766" s="176"/>
      <c r="P766" s="176"/>
      <c r="Q766" s="176"/>
      <c r="R766" s="176"/>
      <c r="S766" s="176"/>
      <c r="T766" s="176"/>
      <c r="U766" s="176"/>
      <c r="V766" s="176"/>
      <c r="W766" s="176"/>
    </row>
    <row r="767" spans="1:23">
      <c r="A767" s="175"/>
      <c r="B767" s="175"/>
      <c r="C767" s="175"/>
      <c r="D767" s="175"/>
      <c r="E767" s="175"/>
      <c r="F767" s="175"/>
      <c r="G767" s="175"/>
      <c r="H767" s="175"/>
      <c r="I767" s="176"/>
      <c r="J767" s="176"/>
      <c r="K767" s="176"/>
      <c r="L767" s="176"/>
      <c r="M767" s="176"/>
      <c r="N767" s="176"/>
      <c r="O767" s="176"/>
      <c r="P767" s="176"/>
      <c r="Q767" s="176"/>
      <c r="R767" s="176"/>
      <c r="S767" s="176"/>
      <c r="T767" s="176"/>
      <c r="U767" s="176"/>
      <c r="V767" s="176"/>
      <c r="W767" s="176"/>
    </row>
    <row r="768" spans="1:23">
      <c r="A768" s="175"/>
      <c r="B768" s="175"/>
      <c r="C768" s="175"/>
      <c r="D768" s="175"/>
      <c r="E768" s="175"/>
      <c r="F768" s="175"/>
      <c r="G768" s="175"/>
      <c r="H768" s="175"/>
      <c r="I768" s="176"/>
      <c r="J768" s="176"/>
      <c r="K768" s="176"/>
      <c r="L768" s="176"/>
      <c r="M768" s="176"/>
      <c r="N768" s="176"/>
      <c r="O768" s="176"/>
      <c r="P768" s="176"/>
      <c r="Q768" s="176"/>
      <c r="R768" s="176"/>
      <c r="S768" s="176"/>
      <c r="T768" s="176"/>
      <c r="U768" s="176"/>
      <c r="V768" s="176"/>
      <c r="W768" s="176"/>
    </row>
    <row r="769" spans="1:23">
      <c r="A769" s="175"/>
      <c r="B769" s="175"/>
      <c r="C769" s="175"/>
      <c r="D769" s="175"/>
      <c r="E769" s="175"/>
      <c r="F769" s="175"/>
      <c r="G769" s="175"/>
      <c r="H769" s="175"/>
      <c r="I769" s="176"/>
      <c r="J769" s="176"/>
      <c r="K769" s="176"/>
      <c r="L769" s="176"/>
      <c r="M769" s="176"/>
      <c r="N769" s="176"/>
      <c r="O769" s="176"/>
      <c r="P769" s="176"/>
      <c r="Q769" s="176"/>
      <c r="R769" s="176"/>
      <c r="S769" s="176"/>
      <c r="T769" s="176"/>
      <c r="U769" s="176"/>
      <c r="V769" s="176"/>
      <c r="W769" s="176"/>
    </row>
    <row r="770" spans="1:23">
      <c r="A770" s="175"/>
      <c r="B770" s="175"/>
      <c r="C770" s="175"/>
      <c r="D770" s="175"/>
      <c r="E770" s="175"/>
      <c r="F770" s="175"/>
      <c r="G770" s="175"/>
      <c r="H770" s="175"/>
      <c r="I770" s="176"/>
      <c r="J770" s="176"/>
      <c r="K770" s="176"/>
      <c r="L770" s="176"/>
      <c r="M770" s="176"/>
      <c r="N770" s="176"/>
      <c r="O770" s="176"/>
      <c r="P770" s="176"/>
      <c r="Q770" s="176"/>
      <c r="R770" s="176"/>
      <c r="S770" s="176"/>
      <c r="T770" s="176"/>
      <c r="U770" s="176"/>
      <c r="V770" s="176"/>
      <c r="W770" s="176"/>
    </row>
    <row r="771" spans="1:23">
      <c r="A771" s="175"/>
      <c r="B771" s="175"/>
      <c r="C771" s="175"/>
      <c r="D771" s="175"/>
      <c r="E771" s="175"/>
      <c r="F771" s="175"/>
      <c r="G771" s="175"/>
      <c r="H771" s="175"/>
      <c r="I771" s="176"/>
      <c r="J771" s="176"/>
      <c r="K771" s="176"/>
      <c r="L771" s="176"/>
      <c r="M771" s="176"/>
      <c r="N771" s="176"/>
      <c r="O771" s="176"/>
      <c r="P771" s="176"/>
      <c r="Q771" s="176"/>
      <c r="R771" s="176"/>
      <c r="S771" s="176"/>
      <c r="T771" s="176"/>
      <c r="U771" s="176"/>
      <c r="V771" s="176"/>
      <c r="W771" s="176"/>
    </row>
    <row r="772" spans="1:23">
      <c r="A772" s="175"/>
      <c r="B772" s="175"/>
      <c r="C772" s="175"/>
      <c r="D772" s="175"/>
      <c r="E772" s="175"/>
      <c r="F772" s="175"/>
      <c r="G772" s="175"/>
      <c r="H772" s="175"/>
      <c r="I772" s="176"/>
      <c r="J772" s="176"/>
      <c r="K772" s="176"/>
      <c r="L772" s="176"/>
      <c r="M772" s="176"/>
      <c r="N772" s="176"/>
      <c r="O772" s="176"/>
      <c r="P772" s="176"/>
      <c r="Q772" s="176"/>
      <c r="R772" s="176"/>
      <c r="S772" s="176"/>
      <c r="T772" s="176"/>
      <c r="U772" s="176"/>
      <c r="V772" s="176"/>
      <c r="W772" s="176"/>
    </row>
    <row r="773" spans="1:23">
      <c r="A773" s="175"/>
      <c r="B773" s="175"/>
      <c r="C773" s="175"/>
      <c r="D773" s="175"/>
      <c r="E773" s="175"/>
      <c r="F773" s="175"/>
      <c r="G773" s="175"/>
      <c r="H773" s="175"/>
      <c r="I773" s="176"/>
      <c r="J773" s="176"/>
      <c r="K773" s="176"/>
      <c r="L773" s="176"/>
      <c r="M773" s="176"/>
      <c r="N773" s="176"/>
      <c r="O773" s="176"/>
      <c r="P773" s="176"/>
      <c r="Q773" s="176"/>
      <c r="R773" s="176"/>
      <c r="S773" s="176"/>
      <c r="T773" s="176"/>
      <c r="U773" s="176"/>
      <c r="V773" s="176"/>
      <c r="W773" s="176"/>
    </row>
    <row r="774" spans="1:23">
      <c r="A774" s="175"/>
      <c r="B774" s="175"/>
      <c r="C774" s="175"/>
      <c r="D774" s="175"/>
      <c r="E774" s="175"/>
      <c r="F774" s="175"/>
      <c r="G774" s="175"/>
      <c r="H774" s="175"/>
      <c r="I774" s="176"/>
      <c r="J774" s="176"/>
      <c r="K774" s="176"/>
      <c r="L774" s="176"/>
      <c r="M774" s="176"/>
      <c r="N774" s="176"/>
      <c r="O774" s="176"/>
      <c r="P774" s="176"/>
      <c r="Q774" s="176"/>
      <c r="R774" s="176"/>
      <c r="S774" s="176"/>
      <c r="T774" s="176"/>
      <c r="U774" s="176"/>
      <c r="V774" s="176"/>
      <c r="W774" s="176"/>
    </row>
    <row r="775" spans="1:23">
      <c r="A775" s="175"/>
      <c r="B775" s="175"/>
      <c r="C775" s="175"/>
      <c r="D775" s="175"/>
      <c r="E775" s="175"/>
      <c r="F775" s="175"/>
      <c r="G775" s="175"/>
      <c r="H775" s="175"/>
      <c r="I775" s="176"/>
      <c r="J775" s="176"/>
      <c r="K775" s="176"/>
      <c r="L775" s="176"/>
      <c r="M775" s="176"/>
      <c r="N775" s="176"/>
      <c r="O775" s="176"/>
      <c r="P775" s="176"/>
      <c r="Q775" s="176"/>
      <c r="R775" s="176"/>
      <c r="S775" s="176"/>
      <c r="T775" s="176"/>
      <c r="U775" s="176"/>
      <c r="V775" s="176"/>
      <c r="W775" s="176"/>
    </row>
    <row r="776" spans="1:23">
      <c r="A776" s="175"/>
      <c r="B776" s="175"/>
      <c r="C776" s="175"/>
      <c r="D776" s="175"/>
      <c r="E776" s="175"/>
      <c r="F776" s="175"/>
      <c r="G776" s="175"/>
      <c r="H776" s="175"/>
      <c r="I776" s="176"/>
      <c r="J776" s="176"/>
      <c r="K776" s="176"/>
      <c r="L776" s="176"/>
      <c r="M776" s="176"/>
      <c r="N776" s="176"/>
      <c r="O776" s="176"/>
      <c r="P776" s="176"/>
      <c r="Q776" s="176"/>
      <c r="R776" s="176"/>
      <c r="S776" s="176"/>
      <c r="T776" s="176"/>
      <c r="U776" s="176"/>
      <c r="V776" s="176"/>
      <c r="W776" s="176"/>
    </row>
    <row r="777" spans="1:23">
      <c r="A777" s="175"/>
      <c r="B777" s="175"/>
      <c r="C777" s="175"/>
      <c r="D777" s="175"/>
      <c r="E777" s="175"/>
      <c r="F777" s="175"/>
      <c r="G777" s="175"/>
      <c r="H777" s="175"/>
      <c r="I777" s="176"/>
      <c r="J777" s="176"/>
      <c r="K777" s="176"/>
      <c r="L777" s="176"/>
      <c r="M777" s="176"/>
      <c r="N777" s="176"/>
      <c r="O777" s="176"/>
      <c r="P777" s="176"/>
      <c r="Q777" s="176"/>
      <c r="R777" s="176"/>
      <c r="S777" s="176"/>
      <c r="T777" s="176"/>
      <c r="U777" s="176"/>
      <c r="V777" s="176"/>
      <c r="W777" s="176"/>
    </row>
    <row r="778" spans="1:23">
      <c r="A778" s="175"/>
      <c r="B778" s="175"/>
      <c r="C778" s="175"/>
      <c r="D778" s="175"/>
      <c r="E778" s="175"/>
      <c r="F778" s="175"/>
      <c r="G778" s="175"/>
      <c r="H778" s="175"/>
      <c r="I778" s="176"/>
      <c r="J778" s="176"/>
      <c r="K778" s="176"/>
      <c r="L778" s="176"/>
      <c r="M778" s="176"/>
      <c r="N778" s="176"/>
      <c r="O778" s="176"/>
      <c r="P778" s="176"/>
      <c r="Q778" s="176"/>
      <c r="R778" s="176"/>
      <c r="S778" s="176"/>
      <c r="T778" s="176"/>
      <c r="U778" s="176"/>
      <c r="V778" s="176"/>
      <c r="W778" s="176"/>
    </row>
    <row r="779" spans="1:23">
      <c r="A779" s="175"/>
      <c r="B779" s="175"/>
      <c r="C779" s="175"/>
      <c r="D779" s="175"/>
      <c r="E779" s="175"/>
      <c r="F779" s="175"/>
      <c r="G779" s="175"/>
      <c r="H779" s="175"/>
      <c r="I779" s="176"/>
      <c r="J779" s="176"/>
      <c r="K779" s="176"/>
      <c r="L779" s="176"/>
      <c r="M779" s="176"/>
      <c r="N779" s="176"/>
      <c r="O779" s="176"/>
      <c r="P779" s="176"/>
      <c r="Q779" s="176"/>
      <c r="R779" s="176"/>
      <c r="S779" s="176"/>
      <c r="T779" s="176"/>
      <c r="U779" s="176"/>
      <c r="V779" s="176"/>
      <c r="W779" s="176"/>
    </row>
    <row r="780" spans="1:23">
      <c r="A780" s="175"/>
      <c r="B780" s="175"/>
      <c r="C780" s="175"/>
      <c r="D780" s="175"/>
      <c r="E780" s="175"/>
      <c r="F780" s="175"/>
      <c r="G780" s="175"/>
      <c r="H780" s="175"/>
      <c r="I780" s="176"/>
      <c r="J780" s="176"/>
      <c r="K780" s="176"/>
      <c r="L780" s="176"/>
      <c r="M780" s="176"/>
      <c r="N780" s="176"/>
      <c r="O780" s="176"/>
      <c r="P780" s="176"/>
      <c r="Q780" s="176"/>
      <c r="R780" s="176"/>
      <c r="S780" s="176"/>
      <c r="T780" s="176"/>
      <c r="U780" s="176"/>
      <c r="V780" s="176"/>
      <c r="W780" s="176"/>
    </row>
    <row r="781" spans="1:23">
      <c r="A781" s="175"/>
      <c r="B781" s="175"/>
      <c r="C781" s="175"/>
      <c r="D781" s="175"/>
      <c r="E781" s="175"/>
      <c r="F781" s="175"/>
      <c r="G781" s="175"/>
      <c r="H781" s="175"/>
      <c r="I781" s="176"/>
      <c r="J781" s="176"/>
      <c r="K781" s="176"/>
      <c r="L781" s="176"/>
      <c r="M781" s="176"/>
      <c r="N781" s="176"/>
      <c r="O781" s="176"/>
      <c r="P781" s="176"/>
      <c r="Q781" s="176"/>
      <c r="R781" s="176"/>
      <c r="S781" s="176"/>
      <c r="T781" s="176"/>
      <c r="U781" s="176"/>
      <c r="V781" s="176"/>
      <c r="W781" s="176"/>
    </row>
    <row r="782" spans="1:23">
      <c r="A782" s="175"/>
      <c r="B782" s="175"/>
      <c r="C782" s="175"/>
      <c r="D782" s="175"/>
      <c r="E782" s="175"/>
      <c r="F782" s="175"/>
      <c r="G782" s="175"/>
      <c r="H782" s="175"/>
      <c r="I782" s="176"/>
      <c r="J782" s="176"/>
      <c r="K782" s="176"/>
      <c r="L782" s="176"/>
      <c r="M782" s="176"/>
      <c r="N782" s="176"/>
      <c r="O782" s="176"/>
      <c r="P782" s="176"/>
      <c r="Q782" s="176"/>
      <c r="R782" s="176"/>
      <c r="S782" s="176"/>
      <c r="T782" s="176"/>
      <c r="U782" s="176"/>
      <c r="V782" s="176"/>
      <c r="W782" s="176"/>
    </row>
    <row r="783" spans="1:23">
      <c r="A783" s="175"/>
      <c r="B783" s="175"/>
      <c r="C783" s="175"/>
      <c r="D783" s="175"/>
      <c r="E783" s="175"/>
      <c r="F783" s="175"/>
      <c r="G783" s="175"/>
      <c r="H783" s="175"/>
      <c r="I783" s="176"/>
      <c r="J783" s="176"/>
      <c r="K783" s="176"/>
      <c r="L783" s="176"/>
      <c r="M783" s="176"/>
      <c r="N783" s="176"/>
      <c r="O783" s="176"/>
      <c r="P783" s="176"/>
      <c r="Q783" s="176"/>
      <c r="R783" s="176"/>
      <c r="S783" s="176"/>
      <c r="T783" s="176"/>
      <c r="U783" s="176"/>
      <c r="V783" s="176"/>
      <c r="W783" s="176"/>
    </row>
    <row r="784" spans="1:23">
      <c r="A784" s="175"/>
      <c r="B784" s="175"/>
      <c r="C784" s="175"/>
      <c r="D784" s="175"/>
      <c r="E784" s="175"/>
      <c r="F784" s="175"/>
      <c r="G784" s="175"/>
      <c r="H784" s="175"/>
      <c r="I784" s="176"/>
      <c r="J784" s="176"/>
      <c r="K784" s="176"/>
      <c r="L784" s="176"/>
      <c r="M784" s="176"/>
      <c r="N784" s="176"/>
      <c r="O784" s="176"/>
      <c r="P784" s="176"/>
      <c r="Q784" s="176"/>
      <c r="R784" s="176"/>
      <c r="S784" s="176"/>
      <c r="T784" s="176"/>
      <c r="U784" s="176"/>
      <c r="V784" s="176"/>
      <c r="W784" s="176"/>
    </row>
    <row r="785" spans="1:23">
      <c r="A785" s="175"/>
      <c r="B785" s="175"/>
      <c r="C785" s="175"/>
      <c r="D785" s="175"/>
      <c r="E785" s="175"/>
      <c r="F785" s="175"/>
      <c r="G785" s="175"/>
      <c r="H785" s="175"/>
      <c r="I785" s="176"/>
      <c r="J785" s="176"/>
      <c r="K785" s="176"/>
      <c r="L785" s="176"/>
      <c r="M785" s="176"/>
      <c r="N785" s="176"/>
      <c r="O785" s="176"/>
      <c r="P785" s="176"/>
      <c r="Q785" s="176"/>
      <c r="R785" s="176"/>
      <c r="S785" s="176"/>
      <c r="T785" s="176"/>
      <c r="U785" s="176"/>
      <c r="V785" s="176"/>
      <c r="W785" s="176"/>
    </row>
    <row r="786" spans="1:23">
      <c r="A786" s="175"/>
      <c r="B786" s="175"/>
      <c r="C786" s="175"/>
      <c r="D786" s="175"/>
      <c r="E786" s="175"/>
      <c r="F786" s="175"/>
      <c r="G786" s="175"/>
      <c r="H786" s="175"/>
      <c r="I786" s="176"/>
      <c r="J786" s="176"/>
      <c r="K786" s="176"/>
      <c r="L786" s="176"/>
      <c r="M786" s="176"/>
      <c r="N786" s="176"/>
      <c r="O786" s="176"/>
      <c r="P786" s="176"/>
      <c r="Q786" s="176"/>
      <c r="R786" s="176"/>
      <c r="S786" s="176"/>
      <c r="T786" s="176"/>
      <c r="U786" s="176"/>
      <c r="V786" s="176"/>
      <c r="W786" s="176"/>
    </row>
    <row r="787" spans="1:23">
      <c r="A787" s="175"/>
      <c r="B787" s="175"/>
      <c r="C787" s="175"/>
      <c r="D787" s="175"/>
      <c r="E787" s="175"/>
      <c r="F787" s="175"/>
      <c r="G787" s="175"/>
      <c r="H787" s="175"/>
      <c r="I787" s="176"/>
      <c r="J787" s="176"/>
      <c r="K787" s="176"/>
      <c r="L787" s="176"/>
      <c r="M787" s="176"/>
      <c r="N787" s="176"/>
      <c r="O787" s="176"/>
      <c r="P787" s="176"/>
      <c r="Q787" s="176"/>
      <c r="R787" s="176"/>
      <c r="S787" s="176"/>
      <c r="T787" s="176"/>
      <c r="U787" s="176"/>
      <c r="V787" s="176"/>
      <c r="W787" s="176"/>
    </row>
    <row r="788" spans="1:23">
      <c r="A788" s="175"/>
      <c r="B788" s="175"/>
      <c r="C788" s="175"/>
      <c r="D788" s="175"/>
      <c r="E788" s="175"/>
      <c r="F788" s="175"/>
      <c r="G788" s="175"/>
      <c r="H788" s="175"/>
      <c r="I788" s="176"/>
      <c r="J788" s="176"/>
      <c r="K788" s="176"/>
      <c r="L788" s="176"/>
      <c r="M788" s="176"/>
      <c r="N788" s="176"/>
      <c r="O788" s="176"/>
      <c r="P788" s="176"/>
      <c r="Q788" s="176"/>
      <c r="R788" s="176"/>
      <c r="S788" s="176"/>
      <c r="T788" s="176"/>
      <c r="U788" s="176"/>
      <c r="V788" s="176"/>
      <c r="W788" s="176"/>
    </row>
    <row r="789" spans="1:23">
      <c r="A789" s="175"/>
      <c r="B789" s="175"/>
      <c r="C789" s="175"/>
      <c r="D789" s="175"/>
      <c r="E789" s="175"/>
      <c r="F789" s="175"/>
      <c r="G789" s="175"/>
      <c r="H789" s="175"/>
      <c r="I789" s="176"/>
      <c r="J789" s="176"/>
      <c r="K789" s="176"/>
      <c r="L789" s="176"/>
      <c r="M789" s="176"/>
      <c r="N789" s="176"/>
      <c r="O789" s="176"/>
      <c r="P789" s="176"/>
      <c r="Q789" s="176"/>
      <c r="R789" s="176"/>
      <c r="S789" s="176"/>
      <c r="T789" s="176"/>
      <c r="U789" s="176"/>
      <c r="V789" s="176"/>
      <c r="W789" s="176"/>
    </row>
    <row r="790" spans="1:23">
      <c r="A790" s="175"/>
      <c r="B790" s="175"/>
      <c r="C790" s="175"/>
      <c r="D790" s="175"/>
      <c r="E790" s="175"/>
      <c r="F790" s="175"/>
      <c r="G790" s="175"/>
      <c r="H790" s="175"/>
      <c r="I790" s="176"/>
      <c r="J790" s="176"/>
      <c r="K790" s="176"/>
      <c r="L790" s="176"/>
      <c r="M790" s="176"/>
      <c r="N790" s="176"/>
      <c r="O790" s="176"/>
      <c r="P790" s="176"/>
      <c r="Q790" s="176"/>
      <c r="R790" s="176"/>
      <c r="S790" s="176"/>
      <c r="T790" s="176"/>
      <c r="U790" s="176"/>
      <c r="V790" s="176"/>
      <c r="W790" s="176"/>
    </row>
    <row r="791" spans="1:23">
      <c r="A791" s="175"/>
      <c r="B791" s="175"/>
      <c r="C791" s="175"/>
      <c r="D791" s="175"/>
      <c r="E791" s="175"/>
      <c r="F791" s="175"/>
      <c r="G791" s="175"/>
      <c r="H791" s="175"/>
      <c r="I791" s="176"/>
      <c r="J791" s="176"/>
      <c r="K791" s="176"/>
      <c r="L791" s="176"/>
      <c r="M791" s="176"/>
      <c r="N791" s="176"/>
      <c r="O791" s="176"/>
      <c r="P791" s="176"/>
      <c r="Q791" s="176"/>
      <c r="R791" s="176"/>
      <c r="S791" s="176"/>
      <c r="T791" s="176"/>
      <c r="U791" s="176"/>
      <c r="V791" s="176"/>
      <c r="W791" s="176"/>
    </row>
    <row r="792" spans="1:23">
      <c r="A792" s="175"/>
      <c r="B792" s="175"/>
      <c r="C792" s="175"/>
      <c r="D792" s="175"/>
      <c r="E792" s="175"/>
      <c r="F792" s="175"/>
      <c r="G792" s="175"/>
      <c r="H792" s="175"/>
      <c r="I792" s="176"/>
      <c r="J792" s="176"/>
      <c r="K792" s="176"/>
      <c r="L792" s="176"/>
      <c r="M792" s="176"/>
      <c r="N792" s="176"/>
      <c r="O792" s="176"/>
      <c r="P792" s="176"/>
      <c r="Q792" s="176"/>
      <c r="R792" s="176"/>
      <c r="S792" s="176"/>
      <c r="T792" s="176"/>
      <c r="U792" s="176"/>
      <c r="V792" s="176"/>
      <c r="W792" s="176"/>
    </row>
    <row r="793" spans="1:23">
      <c r="A793" s="175"/>
      <c r="B793" s="175"/>
      <c r="C793" s="175"/>
      <c r="D793" s="175"/>
      <c r="E793" s="175"/>
      <c r="F793" s="175"/>
      <c r="G793" s="175"/>
      <c r="H793" s="175"/>
      <c r="I793" s="176"/>
      <c r="J793" s="176"/>
      <c r="K793" s="176"/>
      <c r="L793" s="176"/>
      <c r="M793" s="176"/>
      <c r="N793" s="176"/>
      <c r="O793" s="176"/>
      <c r="P793" s="176"/>
      <c r="Q793" s="176"/>
      <c r="R793" s="176"/>
      <c r="S793" s="176"/>
      <c r="T793" s="176"/>
      <c r="U793" s="176"/>
      <c r="V793" s="176"/>
      <c r="W793" s="176"/>
    </row>
    <row r="794" spans="1:23">
      <c r="A794" s="175"/>
      <c r="B794" s="175"/>
      <c r="C794" s="175"/>
      <c r="D794" s="175"/>
      <c r="E794" s="175"/>
      <c r="F794" s="175"/>
      <c r="G794" s="175"/>
      <c r="H794" s="175"/>
      <c r="I794" s="176"/>
      <c r="J794" s="176"/>
      <c r="K794" s="176"/>
      <c r="L794" s="176"/>
      <c r="M794" s="176"/>
      <c r="N794" s="176"/>
      <c r="O794" s="176"/>
      <c r="P794" s="176"/>
      <c r="Q794" s="176"/>
      <c r="R794" s="176"/>
      <c r="S794" s="176"/>
      <c r="T794" s="176"/>
      <c r="U794" s="176"/>
      <c r="V794" s="176"/>
      <c r="W794" s="176"/>
    </row>
    <row r="795" spans="1:23">
      <c r="A795" s="175"/>
      <c r="B795" s="175"/>
      <c r="C795" s="175"/>
      <c r="D795" s="175"/>
      <c r="E795" s="175"/>
      <c r="F795" s="175"/>
      <c r="G795" s="175"/>
      <c r="H795" s="175"/>
      <c r="I795" s="176"/>
      <c r="J795" s="176"/>
      <c r="K795" s="176"/>
      <c r="L795" s="176"/>
      <c r="M795" s="176"/>
      <c r="N795" s="176"/>
      <c r="O795" s="176"/>
      <c r="P795" s="176"/>
      <c r="Q795" s="176"/>
      <c r="R795" s="176"/>
      <c r="S795" s="176"/>
      <c r="T795" s="176"/>
      <c r="U795" s="176"/>
      <c r="V795" s="176"/>
      <c r="W795" s="176"/>
    </row>
    <row r="796" spans="1:23">
      <c r="A796" s="175"/>
      <c r="B796" s="175"/>
      <c r="C796" s="175"/>
      <c r="D796" s="175"/>
      <c r="E796" s="175"/>
      <c r="F796" s="175"/>
      <c r="G796" s="175"/>
      <c r="H796" s="175"/>
      <c r="I796" s="176"/>
      <c r="J796" s="176"/>
      <c r="K796" s="176"/>
      <c r="L796" s="176"/>
      <c r="M796" s="176"/>
      <c r="N796" s="176"/>
      <c r="O796" s="176"/>
      <c r="P796" s="176"/>
      <c r="Q796" s="176"/>
      <c r="R796" s="176"/>
      <c r="S796" s="176"/>
      <c r="T796" s="176"/>
      <c r="U796" s="176"/>
      <c r="V796" s="176"/>
      <c r="W796" s="176"/>
    </row>
    <row r="797" spans="1:23">
      <c r="A797" s="175"/>
      <c r="B797" s="175"/>
      <c r="C797" s="175"/>
      <c r="D797" s="175"/>
      <c r="E797" s="175"/>
      <c r="F797" s="175"/>
      <c r="G797" s="175"/>
      <c r="H797" s="175"/>
      <c r="I797" s="176"/>
      <c r="J797" s="176"/>
      <c r="K797" s="176"/>
      <c r="L797" s="176"/>
      <c r="M797" s="176"/>
      <c r="N797" s="176"/>
      <c r="O797" s="176"/>
      <c r="P797" s="176"/>
      <c r="Q797" s="176"/>
      <c r="R797" s="176"/>
      <c r="S797" s="176"/>
      <c r="T797" s="176"/>
      <c r="U797" s="176"/>
      <c r="V797" s="176"/>
      <c r="W797" s="176"/>
    </row>
    <row r="798" spans="1:23">
      <c r="A798" s="175"/>
      <c r="B798" s="175"/>
      <c r="C798" s="175"/>
      <c r="D798" s="175"/>
      <c r="E798" s="175"/>
      <c r="F798" s="175"/>
      <c r="G798" s="175"/>
      <c r="H798" s="175"/>
      <c r="I798" s="176"/>
      <c r="J798" s="176"/>
      <c r="K798" s="176"/>
      <c r="L798" s="176"/>
      <c r="M798" s="176"/>
      <c r="N798" s="176"/>
      <c r="O798" s="176"/>
      <c r="P798" s="176"/>
      <c r="Q798" s="176"/>
      <c r="R798" s="176"/>
      <c r="S798" s="176"/>
      <c r="T798" s="176"/>
      <c r="U798" s="176"/>
      <c r="V798" s="176"/>
      <c r="W798" s="176"/>
    </row>
    <row r="799" spans="1:23">
      <c r="A799" s="175"/>
      <c r="B799" s="175"/>
      <c r="C799" s="175"/>
      <c r="D799" s="175"/>
      <c r="E799" s="175"/>
      <c r="F799" s="175"/>
      <c r="G799" s="175"/>
      <c r="H799" s="175"/>
      <c r="I799" s="176"/>
      <c r="J799" s="176"/>
      <c r="K799" s="176"/>
      <c r="L799" s="176"/>
      <c r="M799" s="176"/>
      <c r="N799" s="176"/>
      <c r="O799" s="176"/>
      <c r="P799" s="176"/>
      <c r="Q799" s="176"/>
      <c r="R799" s="176"/>
      <c r="S799" s="176"/>
      <c r="T799" s="176"/>
      <c r="U799" s="176"/>
      <c r="V799" s="176"/>
      <c r="W799" s="176"/>
    </row>
    <row r="800" spans="1:23">
      <c r="A800" s="175"/>
      <c r="B800" s="175"/>
      <c r="C800" s="175"/>
      <c r="D800" s="175"/>
      <c r="E800" s="175"/>
      <c r="F800" s="175"/>
      <c r="G800" s="175"/>
      <c r="H800" s="175"/>
      <c r="I800" s="176"/>
      <c r="J800" s="176"/>
      <c r="K800" s="176"/>
      <c r="L800" s="176"/>
      <c r="M800" s="176"/>
      <c r="N800" s="176"/>
      <c r="O800" s="176"/>
      <c r="P800" s="176"/>
      <c r="Q800" s="176"/>
      <c r="R800" s="176"/>
      <c r="S800" s="176"/>
      <c r="T800" s="176"/>
      <c r="U800" s="176"/>
      <c r="V800" s="176"/>
      <c r="W800" s="176"/>
    </row>
    <row r="801" spans="1:23">
      <c r="A801" s="175"/>
      <c r="B801" s="175"/>
      <c r="C801" s="175"/>
      <c r="D801" s="175"/>
      <c r="E801" s="175"/>
      <c r="F801" s="175"/>
      <c r="G801" s="175"/>
      <c r="H801" s="175"/>
      <c r="I801" s="176"/>
      <c r="J801" s="176"/>
      <c r="K801" s="176"/>
      <c r="L801" s="176"/>
      <c r="M801" s="176"/>
      <c r="N801" s="176"/>
      <c r="O801" s="176"/>
      <c r="P801" s="176"/>
      <c r="Q801" s="176"/>
      <c r="R801" s="176"/>
      <c r="S801" s="176"/>
      <c r="T801" s="176"/>
      <c r="U801" s="176"/>
      <c r="V801" s="176"/>
      <c r="W801" s="176"/>
    </row>
    <row r="802" spans="1:23">
      <c r="A802" s="175"/>
      <c r="B802" s="175"/>
      <c r="C802" s="175"/>
      <c r="D802" s="175"/>
      <c r="E802" s="175"/>
      <c r="F802" s="175"/>
      <c r="G802" s="175"/>
      <c r="H802" s="175"/>
      <c r="I802" s="176"/>
      <c r="J802" s="176"/>
      <c r="K802" s="176"/>
      <c r="L802" s="176"/>
      <c r="M802" s="176"/>
      <c r="N802" s="176"/>
      <c r="O802" s="176"/>
      <c r="P802" s="176"/>
      <c r="Q802" s="176"/>
      <c r="R802" s="176"/>
      <c r="S802" s="176"/>
      <c r="T802" s="176"/>
      <c r="U802" s="176"/>
      <c r="V802" s="176"/>
      <c r="W802" s="176"/>
    </row>
    <row r="803" spans="1:23">
      <c r="A803" s="175"/>
      <c r="B803" s="175"/>
      <c r="C803" s="175"/>
      <c r="D803" s="175"/>
      <c r="E803" s="175"/>
      <c r="F803" s="175"/>
      <c r="G803" s="175"/>
      <c r="H803" s="175"/>
      <c r="I803" s="176"/>
      <c r="J803" s="176"/>
      <c r="K803" s="176"/>
      <c r="L803" s="176"/>
      <c r="M803" s="176"/>
      <c r="N803" s="176"/>
      <c r="O803" s="176"/>
      <c r="P803" s="176"/>
      <c r="Q803" s="176"/>
      <c r="R803" s="176"/>
      <c r="S803" s="176"/>
      <c r="T803" s="176"/>
      <c r="U803" s="176"/>
      <c r="V803" s="176"/>
      <c r="W803" s="176"/>
    </row>
    <row r="804" spans="1:23">
      <c r="A804" s="175"/>
      <c r="B804" s="175"/>
      <c r="C804" s="175"/>
      <c r="D804" s="175"/>
      <c r="E804" s="175"/>
      <c r="F804" s="175"/>
      <c r="G804" s="175"/>
      <c r="H804" s="175"/>
      <c r="I804" s="176"/>
      <c r="J804" s="176"/>
      <c r="K804" s="176"/>
      <c r="L804" s="176"/>
      <c r="M804" s="176"/>
      <c r="N804" s="176"/>
      <c r="O804" s="176"/>
      <c r="P804" s="176"/>
      <c r="Q804" s="176"/>
      <c r="R804" s="176"/>
      <c r="S804" s="176"/>
      <c r="T804" s="176"/>
      <c r="U804" s="176"/>
      <c r="V804" s="176"/>
      <c r="W804" s="176"/>
    </row>
    <row r="805" spans="1:23">
      <c r="A805" s="175"/>
      <c r="B805" s="175"/>
      <c r="C805" s="175"/>
      <c r="D805" s="175"/>
      <c r="E805" s="175"/>
      <c r="F805" s="175"/>
      <c r="G805" s="175"/>
      <c r="H805" s="175"/>
      <c r="I805" s="176"/>
      <c r="J805" s="176"/>
      <c r="K805" s="176"/>
      <c r="L805" s="176"/>
      <c r="M805" s="176"/>
      <c r="N805" s="176"/>
      <c r="O805" s="176"/>
      <c r="P805" s="176"/>
      <c r="Q805" s="176"/>
      <c r="R805" s="176"/>
      <c r="S805" s="176"/>
      <c r="T805" s="176"/>
      <c r="U805" s="176"/>
      <c r="V805" s="176"/>
      <c r="W805" s="176"/>
    </row>
    <row r="806" spans="1:23">
      <c r="A806" s="175"/>
      <c r="B806" s="175"/>
      <c r="C806" s="175"/>
      <c r="D806" s="175"/>
      <c r="E806" s="175"/>
      <c r="F806" s="175"/>
      <c r="G806" s="175"/>
      <c r="H806" s="175"/>
      <c r="I806" s="176"/>
      <c r="J806" s="176"/>
      <c r="K806" s="176"/>
      <c r="L806" s="176"/>
      <c r="M806" s="176"/>
      <c r="N806" s="176"/>
      <c r="O806" s="176"/>
      <c r="P806" s="176"/>
      <c r="Q806" s="176"/>
      <c r="R806" s="176"/>
      <c r="S806" s="176"/>
      <c r="T806" s="176"/>
      <c r="U806" s="176"/>
      <c r="V806" s="176"/>
      <c r="W806" s="176"/>
    </row>
    <row r="807" spans="1:23">
      <c r="A807" s="175"/>
      <c r="B807" s="175"/>
      <c r="C807" s="175"/>
      <c r="D807" s="175"/>
      <c r="E807" s="175"/>
      <c r="F807" s="175"/>
      <c r="G807" s="175"/>
      <c r="H807" s="175"/>
      <c r="I807" s="176"/>
      <c r="J807" s="176"/>
      <c r="K807" s="176"/>
      <c r="L807" s="176"/>
      <c r="M807" s="176"/>
      <c r="N807" s="176"/>
      <c r="O807" s="176"/>
      <c r="P807" s="176"/>
      <c r="Q807" s="176"/>
      <c r="R807" s="176"/>
      <c r="S807" s="176"/>
      <c r="T807" s="176"/>
      <c r="U807" s="176"/>
      <c r="V807" s="176"/>
      <c r="W807" s="176"/>
    </row>
    <row r="808" spans="1:23">
      <c r="A808" s="175"/>
      <c r="B808" s="175"/>
      <c r="C808" s="175"/>
      <c r="D808" s="175"/>
      <c r="E808" s="175"/>
      <c r="F808" s="175"/>
      <c r="G808" s="175"/>
      <c r="H808" s="175"/>
      <c r="I808" s="176"/>
      <c r="J808" s="176"/>
      <c r="K808" s="176"/>
      <c r="L808" s="176"/>
      <c r="M808" s="176"/>
      <c r="N808" s="176"/>
      <c r="O808" s="176"/>
      <c r="P808" s="176"/>
      <c r="Q808" s="176"/>
      <c r="R808" s="176"/>
      <c r="S808" s="176"/>
      <c r="T808" s="176"/>
      <c r="U808" s="176"/>
      <c r="V808" s="176"/>
      <c r="W808" s="176"/>
    </row>
    <row r="809" spans="1:23">
      <c r="A809" s="175"/>
      <c r="B809" s="175"/>
      <c r="C809" s="175"/>
      <c r="D809" s="175"/>
      <c r="E809" s="175"/>
      <c r="F809" s="175"/>
      <c r="G809" s="175"/>
      <c r="H809" s="175"/>
      <c r="I809" s="176"/>
      <c r="J809" s="176"/>
      <c r="K809" s="176"/>
      <c r="L809" s="176"/>
      <c r="M809" s="176"/>
      <c r="N809" s="176"/>
      <c r="O809" s="176"/>
      <c r="P809" s="176"/>
      <c r="Q809" s="176"/>
      <c r="R809" s="176"/>
      <c r="S809" s="176"/>
      <c r="T809" s="176"/>
      <c r="U809" s="176"/>
      <c r="V809" s="176"/>
      <c r="W809" s="176"/>
    </row>
    <row r="810" spans="1:23">
      <c r="A810" s="175"/>
      <c r="B810" s="175"/>
      <c r="C810" s="175"/>
      <c r="D810" s="175"/>
      <c r="E810" s="175"/>
      <c r="F810" s="175"/>
      <c r="G810" s="175"/>
      <c r="H810" s="175"/>
      <c r="I810" s="176"/>
      <c r="J810" s="176"/>
      <c r="K810" s="176"/>
      <c r="L810" s="176"/>
      <c r="M810" s="176"/>
      <c r="N810" s="176"/>
      <c r="O810" s="176"/>
      <c r="P810" s="176"/>
      <c r="Q810" s="176"/>
      <c r="R810" s="176"/>
      <c r="S810" s="176"/>
      <c r="T810" s="176"/>
      <c r="U810" s="176"/>
      <c r="V810" s="176"/>
      <c r="W810" s="176"/>
    </row>
    <row r="811" spans="1:23">
      <c r="A811" s="175"/>
      <c r="B811" s="175"/>
      <c r="C811" s="175"/>
      <c r="D811" s="175"/>
      <c r="E811" s="175"/>
      <c r="F811" s="175"/>
      <c r="G811" s="175"/>
      <c r="H811" s="175"/>
      <c r="I811" s="176"/>
      <c r="J811" s="176"/>
      <c r="K811" s="176"/>
      <c r="L811" s="176"/>
      <c r="M811" s="176"/>
      <c r="N811" s="176"/>
      <c r="O811" s="176"/>
      <c r="P811" s="176"/>
      <c r="Q811" s="176"/>
      <c r="R811" s="176"/>
      <c r="S811" s="176"/>
      <c r="T811" s="176"/>
      <c r="U811" s="176"/>
      <c r="V811" s="176"/>
      <c r="W811" s="176"/>
    </row>
    <row r="812" spans="1:23">
      <c r="A812" s="175"/>
      <c r="B812" s="175"/>
      <c r="C812" s="175"/>
      <c r="D812" s="175"/>
      <c r="E812" s="175"/>
      <c r="F812" s="175"/>
      <c r="G812" s="175"/>
      <c r="H812" s="175"/>
      <c r="I812" s="176"/>
      <c r="J812" s="176"/>
      <c r="K812" s="176"/>
      <c r="L812" s="176"/>
      <c r="M812" s="176"/>
      <c r="N812" s="176"/>
      <c r="O812" s="176"/>
      <c r="P812" s="176"/>
      <c r="Q812" s="176"/>
      <c r="R812" s="176"/>
      <c r="S812" s="176"/>
      <c r="T812" s="176"/>
      <c r="U812" s="176"/>
      <c r="V812" s="176"/>
      <c r="W812" s="176"/>
    </row>
    <row r="813" spans="1:23">
      <c r="A813" s="175"/>
      <c r="B813" s="175"/>
      <c r="C813" s="175"/>
      <c r="D813" s="175"/>
      <c r="E813" s="175"/>
      <c r="F813" s="175"/>
      <c r="G813" s="175"/>
      <c r="H813" s="175"/>
      <c r="I813" s="176"/>
      <c r="J813" s="176"/>
      <c r="K813" s="176"/>
      <c r="L813" s="176"/>
      <c r="M813" s="176"/>
      <c r="N813" s="176"/>
      <c r="O813" s="176"/>
      <c r="P813" s="176"/>
      <c r="Q813" s="176"/>
      <c r="R813" s="176"/>
      <c r="S813" s="176"/>
      <c r="T813" s="176"/>
      <c r="U813" s="176"/>
      <c r="V813" s="176"/>
      <c r="W813" s="176"/>
    </row>
    <row r="814" spans="1:23">
      <c r="A814" s="175"/>
      <c r="B814" s="175"/>
      <c r="C814" s="175"/>
      <c r="D814" s="175"/>
      <c r="E814" s="175"/>
      <c r="F814" s="175"/>
      <c r="G814" s="175"/>
      <c r="H814" s="175"/>
      <c r="I814" s="176"/>
      <c r="J814" s="176"/>
      <c r="K814" s="176"/>
      <c r="L814" s="176"/>
      <c r="M814" s="176"/>
      <c r="N814" s="176"/>
      <c r="O814" s="176"/>
      <c r="P814" s="176"/>
      <c r="Q814" s="176"/>
      <c r="R814" s="176"/>
      <c r="S814" s="176"/>
      <c r="T814" s="176"/>
      <c r="U814" s="176"/>
      <c r="V814" s="176"/>
      <c r="W814" s="176"/>
    </row>
    <row r="815" spans="1:23">
      <c r="A815" s="175"/>
      <c r="B815" s="175"/>
      <c r="C815" s="175"/>
      <c r="D815" s="175"/>
      <c r="E815" s="175"/>
      <c r="F815" s="175"/>
      <c r="G815" s="175"/>
      <c r="H815" s="175"/>
      <c r="I815" s="176"/>
      <c r="J815" s="176"/>
      <c r="K815" s="176"/>
      <c r="L815" s="176"/>
      <c r="M815" s="176"/>
      <c r="N815" s="176"/>
      <c r="O815" s="176"/>
      <c r="P815" s="176"/>
      <c r="Q815" s="176"/>
      <c r="R815" s="176"/>
      <c r="S815" s="176"/>
      <c r="T815" s="176"/>
      <c r="U815" s="176"/>
      <c r="V815" s="176"/>
      <c r="W815" s="176"/>
    </row>
    <row r="816" spans="1:23">
      <c r="A816" s="175"/>
      <c r="B816" s="175"/>
      <c r="C816" s="175"/>
      <c r="D816" s="175"/>
      <c r="E816" s="175"/>
      <c r="F816" s="175"/>
      <c r="G816" s="175"/>
      <c r="H816" s="175"/>
      <c r="I816" s="176"/>
      <c r="J816" s="176"/>
      <c r="K816" s="176"/>
      <c r="L816" s="176"/>
      <c r="M816" s="176"/>
      <c r="N816" s="176"/>
      <c r="O816" s="176"/>
      <c r="P816" s="176"/>
      <c r="Q816" s="176"/>
      <c r="R816" s="176"/>
      <c r="S816" s="176"/>
      <c r="T816" s="176"/>
      <c r="U816" s="176"/>
      <c r="V816" s="176"/>
      <c r="W816" s="176"/>
    </row>
    <row r="817" spans="1:23">
      <c r="A817" s="175"/>
      <c r="B817" s="175"/>
      <c r="C817" s="175"/>
      <c r="D817" s="175"/>
      <c r="E817" s="175"/>
      <c r="F817" s="175"/>
      <c r="G817" s="175"/>
      <c r="H817" s="175"/>
      <c r="I817" s="176"/>
      <c r="J817" s="176"/>
      <c r="K817" s="176"/>
      <c r="L817" s="176"/>
      <c r="M817" s="176"/>
      <c r="N817" s="176"/>
      <c r="O817" s="176"/>
      <c r="P817" s="176"/>
      <c r="Q817" s="176"/>
      <c r="R817" s="176"/>
      <c r="S817" s="176"/>
      <c r="T817" s="176"/>
      <c r="U817" s="176"/>
      <c r="V817" s="176"/>
      <c r="W817" s="176"/>
    </row>
    <row r="818" spans="1:23">
      <c r="A818" s="175"/>
      <c r="B818" s="175"/>
      <c r="C818" s="175"/>
      <c r="D818" s="175"/>
      <c r="E818" s="175"/>
      <c r="F818" s="175"/>
      <c r="G818" s="175"/>
      <c r="H818" s="175"/>
      <c r="I818" s="176"/>
      <c r="J818" s="176"/>
      <c r="K818" s="176"/>
      <c r="L818" s="176"/>
      <c r="M818" s="176"/>
      <c r="N818" s="176"/>
      <c r="O818" s="176"/>
      <c r="P818" s="176"/>
      <c r="Q818" s="176"/>
      <c r="R818" s="176"/>
      <c r="S818" s="176"/>
      <c r="T818" s="176"/>
      <c r="U818" s="176"/>
      <c r="V818" s="176"/>
      <c r="W818" s="176"/>
    </row>
    <row r="819" spans="1:23">
      <c r="A819" s="175"/>
      <c r="B819" s="175"/>
      <c r="C819" s="175"/>
      <c r="D819" s="175"/>
      <c r="E819" s="175"/>
      <c r="F819" s="175"/>
      <c r="G819" s="175"/>
      <c r="H819" s="175"/>
      <c r="I819" s="176"/>
      <c r="J819" s="176"/>
      <c r="K819" s="176"/>
      <c r="L819" s="176"/>
      <c r="M819" s="176"/>
      <c r="N819" s="176"/>
      <c r="O819" s="176"/>
      <c r="P819" s="176"/>
      <c r="Q819" s="176"/>
      <c r="R819" s="176"/>
      <c r="S819" s="176"/>
      <c r="T819" s="176"/>
      <c r="U819" s="176"/>
      <c r="V819" s="176"/>
      <c r="W819" s="176"/>
    </row>
    <row r="820" spans="1:23">
      <c r="A820" s="175"/>
      <c r="B820" s="175"/>
      <c r="C820" s="175"/>
      <c r="D820" s="175"/>
      <c r="E820" s="175"/>
      <c r="F820" s="175"/>
      <c r="G820" s="175"/>
      <c r="H820" s="175"/>
      <c r="I820" s="176"/>
      <c r="J820" s="176"/>
      <c r="K820" s="176"/>
      <c r="L820" s="176"/>
      <c r="M820" s="176"/>
      <c r="N820" s="176"/>
      <c r="O820" s="176"/>
      <c r="P820" s="176"/>
      <c r="Q820" s="176"/>
      <c r="R820" s="176"/>
      <c r="S820" s="176"/>
      <c r="T820" s="176"/>
      <c r="U820" s="176"/>
      <c r="V820" s="176"/>
      <c r="W820" s="176"/>
    </row>
    <row r="821" spans="1:23">
      <c r="A821" s="175"/>
      <c r="B821" s="175"/>
      <c r="C821" s="175"/>
      <c r="D821" s="175"/>
      <c r="E821" s="175"/>
      <c r="F821" s="175"/>
      <c r="G821" s="175"/>
      <c r="H821" s="175"/>
      <c r="I821" s="176"/>
      <c r="J821" s="176"/>
      <c r="K821" s="176"/>
      <c r="L821" s="176"/>
      <c r="M821" s="176"/>
      <c r="N821" s="176"/>
      <c r="O821" s="176"/>
      <c r="P821" s="176"/>
      <c r="Q821" s="176"/>
      <c r="R821" s="176"/>
      <c r="S821" s="176"/>
      <c r="T821" s="176"/>
      <c r="U821" s="176"/>
      <c r="V821" s="176"/>
      <c r="W821" s="176"/>
    </row>
    <row r="822" spans="1:23">
      <c r="A822" s="175"/>
      <c r="B822" s="175"/>
      <c r="C822" s="175"/>
      <c r="D822" s="175"/>
      <c r="E822" s="175"/>
      <c r="F822" s="175"/>
      <c r="G822" s="175"/>
      <c r="H822" s="175"/>
      <c r="I822" s="176"/>
      <c r="J822" s="176"/>
      <c r="K822" s="176"/>
      <c r="L822" s="176"/>
      <c r="M822" s="176"/>
      <c r="N822" s="176"/>
      <c r="O822" s="176"/>
      <c r="P822" s="176"/>
      <c r="Q822" s="176"/>
      <c r="R822" s="176"/>
      <c r="S822" s="176"/>
      <c r="T822" s="176"/>
      <c r="U822" s="176"/>
      <c r="V822" s="176"/>
      <c r="W822" s="176"/>
    </row>
    <row r="823" spans="1:23">
      <c r="A823" s="175"/>
      <c r="B823" s="175"/>
      <c r="C823" s="175"/>
      <c r="D823" s="175"/>
      <c r="E823" s="175"/>
      <c r="F823" s="175"/>
      <c r="G823" s="175"/>
      <c r="H823" s="175"/>
      <c r="I823" s="176"/>
      <c r="J823" s="176"/>
      <c r="K823" s="176"/>
      <c r="L823" s="176"/>
      <c r="M823" s="176"/>
      <c r="N823" s="176"/>
      <c r="O823" s="176"/>
      <c r="P823" s="176"/>
      <c r="Q823" s="176"/>
      <c r="R823" s="176"/>
      <c r="S823" s="176"/>
      <c r="T823" s="176"/>
      <c r="U823" s="176"/>
      <c r="V823" s="176"/>
      <c r="W823" s="176"/>
    </row>
    <row r="824" spans="1:23">
      <c r="A824" s="175"/>
      <c r="B824" s="175"/>
      <c r="C824" s="175"/>
      <c r="D824" s="175"/>
      <c r="E824" s="175"/>
      <c r="F824" s="175"/>
      <c r="G824" s="175"/>
      <c r="H824" s="175"/>
      <c r="I824" s="176"/>
      <c r="J824" s="176"/>
      <c r="K824" s="176"/>
      <c r="L824" s="176"/>
      <c r="M824" s="176"/>
      <c r="N824" s="176"/>
      <c r="O824" s="176"/>
      <c r="P824" s="176"/>
      <c r="Q824" s="176"/>
      <c r="R824" s="176"/>
      <c r="S824" s="176"/>
      <c r="T824" s="176"/>
      <c r="U824" s="176"/>
      <c r="V824" s="176"/>
      <c r="W824" s="176"/>
    </row>
    <row r="825" spans="1:23">
      <c r="A825" s="175"/>
      <c r="B825" s="175"/>
      <c r="C825" s="175"/>
      <c r="D825" s="175"/>
      <c r="E825" s="175"/>
      <c r="F825" s="175"/>
      <c r="G825" s="175"/>
      <c r="H825" s="175"/>
      <c r="I825" s="176"/>
      <c r="J825" s="176"/>
      <c r="K825" s="176"/>
      <c r="L825" s="176"/>
      <c r="M825" s="176"/>
      <c r="N825" s="176"/>
      <c r="O825" s="176"/>
      <c r="P825" s="176"/>
      <c r="Q825" s="176"/>
      <c r="R825" s="176"/>
      <c r="S825" s="176"/>
      <c r="T825" s="176"/>
      <c r="U825" s="176"/>
      <c r="V825" s="176"/>
      <c r="W825" s="176"/>
    </row>
    <row r="826" spans="1:23">
      <c r="A826" s="175"/>
      <c r="B826" s="175"/>
      <c r="C826" s="175"/>
      <c r="D826" s="175"/>
      <c r="E826" s="175"/>
      <c r="F826" s="175"/>
      <c r="G826" s="175"/>
      <c r="H826" s="175"/>
      <c r="I826" s="176"/>
      <c r="J826" s="176"/>
      <c r="K826" s="176"/>
      <c r="L826" s="176"/>
      <c r="M826" s="176"/>
      <c r="N826" s="176"/>
      <c r="O826" s="176"/>
      <c r="P826" s="176"/>
      <c r="Q826" s="176"/>
      <c r="R826" s="176"/>
      <c r="S826" s="176"/>
      <c r="T826" s="176"/>
      <c r="U826" s="176"/>
      <c r="V826" s="176"/>
      <c r="W826" s="176"/>
    </row>
    <row r="827" spans="1:23">
      <c r="A827" s="175"/>
      <c r="B827" s="175"/>
      <c r="C827" s="175"/>
      <c r="D827" s="175"/>
      <c r="E827" s="175"/>
      <c r="F827" s="175"/>
      <c r="G827" s="175"/>
      <c r="H827" s="175"/>
      <c r="I827" s="176"/>
      <c r="J827" s="176"/>
      <c r="K827" s="176"/>
      <c r="L827" s="176"/>
      <c r="M827" s="176"/>
      <c r="N827" s="176"/>
      <c r="O827" s="176"/>
      <c r="P827" s="176"/>
      <c r="Q827" s="176"/>
      <c r="R827" s="176"/>
      <c r="S827" s="176"/>
      <c r="T827" s="176"/>
      <c r="U827" s="176"/>
      <c r="V827" s="176"/>
      <c r="W827" s="176"/>
    </row>
    <row r="828" spans="1:23">
      <c r="A828" s="175"/>
      <c r="B828" s="175"/>
      <c r="C828" s="175"/>
      <c r="D828" s="175"/>
      <c r="E828" s="175"/>
      <c r="F828" s="175"/>
      <c r="G828" s="175"/>
      <c r="H828" s="175"/>
      <c r="I828" s="176"/>
      <c r="J828" s="176"/>
      <c r="K828" s="176"/>
      <c r="L828" s="176"/>
      <c r="M828" s="176"/>
      <c r="N828" s="176"/>
      <c r="O828" s="176"/>
      <c r="P828" s="176"/>
      <c r="Q828" s="176"/>
      <c r="R828" s="176"/>
      <c r="S828" s="176"/>
      <c r="T828" s="176"/>
      <c r="U828" s="176"/>
      <c r="V828" s="176"/>
      <c r="W828" s="176"/>
    </row>
    <row r="829" spans="1:23">
      <c r="A829" s="175"/>
      <c r="B829" s="175"/>
      <c r="C829" s="175"/>
      <c r="D829" s="175"/>
      <c r="E829" s="175"/>
      <c r="F829" s="175"/>
      <c r="G829" s="175"/>
      <c r="H829" s="175"/>
      <c r="I829" s="176"/>
      <c r="J829" s="176"/>
      <c r="K829" s="176"/>
      <c r="L829" s="176"/>
      <c r="M829" s="176"/>
      <c r="N829" s="176"/>
      <c r="O829" s="176"/>
      <c r="P829" s="176"/>
      <c r="Q829" s="176"/>
      <c r="R829" s="176"/>
      <c r="S829" s="176"/>
      <c r="T829" s="176"/>
      <c r="U829" s="176"/>
      <c r="V829" s="176"/>
      <c r="W829" s="176"/>
    </row>
    <row r="830" spans="1:23">
      <c r="A830" s="175"/>
      <c r="B830" s="175"/>
      <c r="C830" s="175"/>
      <c r="D830" s="175"/>
      <c r="E830" s="175"/>
      <c r="F830" s="175"/>
      <c r="G830" s="175"/>
      <c r="H830" s="175"/>
      <c r="I830" s="176"/>
      <c r="J830" s="176"/>
      <c r="K830" s="176"/>
      <c r="L830" s="176"/>
      <c r="M830" s="176"/>
      <c r="N830" s="176"/>
      <c r="O830" s="176"/>
      <c r="P830" s="176"/>
      <c r="Q830" s="176"/>
      <c r="R830" s="176"/>
      <c r="S830" s="176"/>
      <c r="T830" s="176"/>
      <c r="U830" s="176"/>
      <c r="V830" s="176"/>
      <c r="W830" s="176"/>
    </row>
    <row r="831" spans="1:23">
      <c r="A831" s="175"/>
      <c r="B831" s="175"/>
      <c r="C831" s="175"/>
      <c r="D831" s="175"/>
      <c r="E831" s="175"/>
      <c r="F831" s="175"/>
      <c r="G831" s="175"/>
      <c r="H831" s="175"/>
      <c r="I831" s="176"/>
      <c r="J831" s="176"/>
      <c r="K831" s="176"/>
      <c r="L831" s="176"/>
      <c r="M831" s="176"/>
      <c r="N831" s="176"/>
      <c r="O831" s="176"/>
      <c r="P831" s="176"/>
      <c r="Q831" s="176"/>
      <c r="R831" s="176"/>
      <c r="S831" s="176"/>
      <c r="T831" s="176"/>
      <c r="U831" s="176"/>
      <c r="V831" s="176"/>
      <c r="W831" s="176"/>
    </row>
    <row r="832" spans="1:23">
      <c r="A832" s="175"/>
      <c r="B832" s="175"/>
      <c r="C832" s="175"/>
      <c r="D832" s="175"/>
      <c r="E832" s="175"/>
      <c r="F832" s="175"/>
      <c r="G832" s="175"/>
      <c r="H832" s="175"/>
      <c r="I832" s="176"/>
      <c r="J832" s="176"/>
      <c r="K832" s="176"/>
      <c r="L832" s="176"/>
      <c r="M832" s="176"/>
      <c r="N832" s="176"/>
      <c r="O832" s="176"/>
      <c r="P832" s="176"/>
      <c r="Q832" s="176"/>
      <c r="R832" s="176"/>
      <c r="S832" s="176"/>
      <c r="T832" s="176"/>
      <c r="U832" s="176"/>
      <c r="V832" s="176"/>
      <c r="W832" s="176"/>
    </row>
    <row r="833" spans="1:23">
      <c r="A833" s="175"/>
      <c r="B833" s="175"/>
      <c r="C833" s="175"/>
      <c r="D833" s="175"/>
      <c r="E833" s="175"/>
      <c r="F833" s="175"/>
      <c r="G833" s="175"/>
      <c r="H833" s="175"/>
      <c r="I833" s="176"/>
      <c r="J833" s="176"/>
      <c r="K833" s="176"/>
      <c r="L833" s="176"/>
      <c r="M833" s="176"/>
      <c r="N833" s="176"/>
      <c r="O833" s="176"/>
      <c r="P833" s="176"/>
      <c r="Q833" s="176"/>
      <c r="R833" s="176"/>
      <c r="S833" s="176"/>
      <c r="T833" s="176"/>
      <c r="U833" s="176"/>
      <c r="V833" s="176"/>
      <c r="W833" s="176"/>
    </row>
    <row r="834" spans="1:23">
      <c r="A834" s="175"/>
      <c r="B834" s="175"/>
      <c r="C834" s="175"/>
      <c r="D834" s="175"/>
      <c r="E834" s="175"/>
      <c r="F834" s="175"/>
      <c r="G834" s="175"/>
      <c r="H834" s="175"/>
      <c r="I834" s="176"/>
      <c r="J834" s="176"/>
      <c r="K834" s="176"/>
      <c r="L834" s="176"/>
      <c r="M834" s="176"/>
      <c r="N834" s="176"/>
      <c r="O834" s="176"/>
      <c r="P834" s="176"/>
      <c r="Q834" s="176"/>
      <c r="R834" s="176"/>
      <c r="S834" s="176"/>
      <c r="T834" s="176"/>
      <c r="U834" s="176"/>
      <c r="V834" s="176"/>
      <c r="W834" s="176"/>
    </row>
    <row r="835" spans="1:23">
      <c r="A835" s="175"/>
      <c r="B835" s="175"/>
      <c r="C835" s="175"/>
      <c r="D835" s="175"/>
      <c r="E835" s="175"/>
      <c r="F835" s="175"/>
      <c r="G835" s="175"/>
      <c r="H835" s="175"/>
      <c r="I835" s="176"/>
      <c r="J835" s="176"/>
      <c r="K835" s="176"/>
      <c r="L835" s="176"/>
      <c r="M835" s="176"/>
      <c r="N835" s="176"/>
      <c r="O835" s="176"/>
      <c r="P835" s="176"/>
      <c r="Q835" s="176"/>
      <c r="R835" s="176"/>
      <c r="S835" s="176"/>
      <c r="T835" s="176"/>
      <c r="U835" s="176"/>
      <c r="V835" s="176"/>
      <c r="W835" s="176"/>
    </row>
    <row r="836" spans="1:23">
      <c r="A836" s="175"/>
      <c r="B836" s="175"/>
      <c r="C836" s="175"/>
      <c r="D836" s="175"/>
      <c r="E836" s="175"/>
      <c r="F836" s="175"/>
      <c r="G836" s="175"/>
      <c r="H836" s="175"/>
      <c r="I836" s="176"/>
      <c r="J836" s="176"/>
      <c r="K836" s="176"/>
      <c r="L836" s="176"/>
      <c r="M836" s="176"/>
      <c r="N836" s="176"/>
      <c r="O836" s="176"/>
      <c r="P836" s="176"/>
      <c r="Q836" s="176"/>
      <c r="R836" s="176"/>
      <c r="S836" s="176"/>
      <c r="T836" s="176"/>
      <c r="U836" s="176"/>
      <c r="V836" s="176"/>
      <c r="W836" s="176"/>
    </row>
    <row r="837" spans="1:23">
      <c r="A837" s="175"/>
      <c r="B837" s="175"/>
      <c r="C837" s="175"/>
      <c r="D837" s="175"/>
      <c r="E837" s="175"/>
      <c r="F837" s="175"/>
      <c r="G837" s="175"/>
      <c r="H837" s="175"/>
      <c r="I837" s="176"/>
      <c r="J837" s="176"/>
      <c r="K837" s="176"/>
      <c r="L837" s="176"/>
      <c r="M837" s="176"/>
      <c r="N837" s="176"/>
      <c r="O837" s="176"/>
      <c r="P837" s="176"/>
      <c r="Q837" s="176"/>
      <c r="R837" s="176"/>
      <c r="S837" s="176"/>
      <c r="T837" s="176"/>
      <c r="U837" s="176"/>
      <c r="V837" s="176"/>
      <c r="W837" s="176"/>
    </row>
    <row r="838" spans="1:23">
      <c r="A838" s="175"/>
      <c r="B838" s="175"/>
      <c r="C838" s="175"/>
      <c r="D838" s="175"/>
      <c r="E838" s="175"/>
      <c r="F838" s="175"/>
      <c r="G838" s="175"/>
      <c r="H838" s="175"/>
      <c r="I838" s="176"/>
      <c r="J838" s="176"/>
      <c r="K838" s="176"/>
      <c r="L838" s="176"/>
      <c r="M838" s="176"/>
      <c r="N838" s="176"/>
      <c r="O838" s="176"/>
      <c r="P838" s="176"/>
      <c r="Q838" s="176"/>
      <c r="R838" s="176"/>
      <c r="S838" s="176"/>
      <c r="T838" s="176"/>
      <c r="U838" s="176"/>
      <c r="V838" s="176"/>
      <c r="W838" s="176"/>
    </row>
    <row r="839" spans="1:23">
      <c r="A839" s="175"/>
      <c r="B839" s="175"/>
      <c r="C839" s="175"/>
      <c r="D839" s="175"/>
      <c r="E839" s="175"/>
      <c r="F839" s="175"/>
      <c r="G839" s="175"/>
      <c r="H839" s="175"/>
      <c r="I839" s="176"/>
      <c r="J839" s="176"/>
      <c r="K839" s="176"/>
      <c r="L839" s="176"/>
      <c r="M839" s="176"/>
      <c r="N839" s="176"/>
      <c r="O839" s="176"/>
      <c r="P839" s="176"/>
      <c r="Q839" s="176"/>
      <c r="R839" s="176"/>
      <c r="S839" s="176"/>
      <c r="T839" s="176"/>
      <c r="U839" s="176"/>
      <c r="V839" s="176"/>
      <c r="W839" s="176"/>
    </row>
    <row r="840" spans="1:23">
      <c r="A840" s="175"/>
      <c r="B840" s="175"/>
      <c r="C840" s="175"/>
      <c r="D840" s="175"/>
      <c r="E840" s="175"/>
      <c r="F840" s="175"/>
      <c r="G840" s="175"/>
      <c r="H840" s="175"/>
      <c r="I840" s="176"/>
      <c r="J840" s="176"/>
      <c r="K840" s="176"/>
      <c r="L840" s="176"/>
      <c r="M840" s="176"/>
      <c r="N840" s="176"/>
      <c r="O840" s="176"/>
      <c r="P840" s="176"/>
      <c r="Q840" s="176"/>
      <c r="R840" s="176"/>
      <c r="S840" s="176"/>
      <c r="T840" s="176"/>
      <c r="U840" s="176"/>
      <c r="V840" s="176"/>
      <c r="W840" s="176"/>
    </row>
    <row r="841" spans="1:23">
      <c r="A841" s="175"/>
      <c r="B841" s="175"/>
      <c r="C841" s="175"/>
      <c r="D841" s="175"/>
      <c r="E841" s="175"/>
      <c r="F841" s="175"/>
      <c r="G841" s="175"/>
      <c r="H841" s="175"/>
      <c r="I841" s="176"/>
      <c r="J841" s="176"/>
      <c r="K841" s="176"/>
      <c r="L841" s="176"/>
      <c r="M841" s="176"/>
      <c r="N841" s="176"/>
      <c r="O841" s="176"/>
      <c r="P841" s="176"/>
      <c r="Q841" s="176"/>
      <c r="R841" s="176"/>
      <c r="S841" s="176"/>
      <c r="T841" s="176"/>
      <c r="U841" s="176"/>
      <c r="V841" s="176"/>
      <c r="W841" s="176"/>
    </row>
    <row r="842" spans="1:23">
      <c r="A842" s="175"/>
      <c r="B842" s="175"/>
      <c r="C842" s="175"/>
      <c r="D842" s="175"/>
      <c r="E842" s="175"/>
      <c r="F842" s="175"/>
      <c r="G842" s="175"/>
      <c r="H842" s="175"/>
      <c r="I842" s="176"/>
      <c r="J842" s="176"/>
      <c r="K842" s="176"/>
      <c r="L842" s="176"/>
      <c r="M842" s="176"/>
      <c r="N842" s="176"/>
      <c r="O842" s="176"/>
      <c r="P842" s="176"/>
      <c r="Q842" s="176"/>
      <c r="R842" s="176"/>
      <c r="S842" s="176"/>
      <c r="T842" s="176"/>
      <c r="U842" s="176"/>
      <c r="V842" s="176"/>
      <c r="W842" s="176"/>
    </row>
    <row r="843" spans="1:23">
      <c r="A843" s="175"/>
      <c r="B843" s="175"/>
      <c r="C843" s="175"/>
      <c r="D843" s="175"/>
      <c r="E843" s="175"/>
      <c r="F843" s="175"/>
      <c r="G843" s="175"/>
      <c r="H843" s="175"/>
      <c r="I843" s="176"/>
      <c r="J843" s="176"/>
      <c r="K843" s="176"/>
      <c r="L843" s="176"/>
      <c r="M843" s="176"/>
      <c r="N843" s="176"/>
      <c r="O843" s="176"/>
      <c r="P843" s="176"/>
      <c r="Q843" s="176"/>
      <c r="R843" s="176"/>
      <c r="S843" s="176"/>
      <c r="T843" s="176"/>
      <c r="U843" s="176"/>
      <c r="V843" s="176"/>
      <c r="W843" s="176"/>
    </row>
    <row r="844" spans="1:23">
      <c r="A844" s="175"/>
      <c r="B844" s="175"/>
      <c r="C844" s="175"/>
      <c r="D844" s="175"/>
      <c r="E844" s="175"/>
      <c r="F844" s="175"/>
      <c r="G844" s="175"/>
      <c r="H844" s="175"/>
      <c r="I844" s="176"/>
      <c r="J844" s="176"/>
      <c r="K844" s="176"/>
      <c r="L844" s="176"/>
      <c r="M844" s="176"/>
      <c r="N844" s="176"/>
      <c r="O844" s="176"/>
      <c r="P844" s="176"/>
      <c r="Q844" s="176"/>
      <c r="R844" s="176"/>
      <c r="S844" s="176"/>
      <c r="T844" s="176"/>
      <c r="U844" s="176"/>
      <c r="V844" s="176"/>
      <c r="W844" s="176"/>
    </row>
    <row r="845" spans="1:23">
      <c r="A845" s="175"/>
      <c r="B845" s="175"/>
      <c r="C845" s="175"/>
      <c r="D845" s="175"/>
      <c r="E845" s="175"/>
      <c r="F845" s="175"/>
      <c r="G845" s="175"/>
      <c r="H845" s="175"/>
      <c r="I845" s="176"/>
      <c r="J845" s="176"/>
      <c r="K845" s="176"/>
      <c r="L845" s="176"/>
      <c r="M845" s="176"/>
      <c r="N845" s="176"/>
      <c r="O845" s="176"/>
      <c r="P845" s="176"/>
      <c r="Q845" s="176"/>
      <c r="R845" s="176"/>
      <c r="S845" s="176"/>
      <c r="T845" s="176"/>
      <c r="U845" s="176"/>
      <c r="V845" s="176"/>
      <c r="W845" s="176"/>
    </row>
    <row r="846" spans="1:23">
      <c r="A846" s="175"/>
      <c r="B846" s="175"/>
      <c r="C846" s="175"/>
      <c r="D846" s="175"/>
      <c r="E846" s="175"/>
      <c r="F846" s="175"/>
      <c r="G846" s="175"/>
      <c r="H846" s="175"/>
      <c r="I846" s="176"/>
      <c r="J846" s="176"/>
      <c r="K846" s="176"/>
      <c r="L846" s="176"/>
      <c r="M846" s="176"/>
      <c r="N846" s="176"/>
      <c r="O846" s="176"/>
      <c r="P846" s="176"/>
      <c r="Q846" s="176"/>
      <c r="R846" s="176"/>
      <c r="S846" s="176"/>
      <c r="T846" s="176"/>
      <c r="U846" s="176"/>
      <c r="V846" s="176"/>
      <c r="W846" s="176"/>
    </row>
    <row r="847" spans="1:23">
      <c r="A847" s="175"/>
      <c r="B847" s="175"/>
      <c r="C847" s="175"/>
      <c r="D847" s="175"/>
      <c r="E847" s="175"/>
      <c r="F847" s="175"/>
      <c r="G847" s="175"/>
      <c r="H847" s="175"/>
      <c r="I847" s="176"/>
      <c r="J847" s="176"/>
      <c r="K847" s="176"/>
      <c r="L847" s="176"/>
      <c r="M847" s="176"/>
      <c r="N847" s="176"/>
      <c r="O847" s="176"/>
      <c r="P847" s="176"/>
      <c r="Q847" s="176"/>
      <c r="R847" s="176"/>
      <c r="S847" s="176"/>
      <c r="T847" s="176"/>
      <c r="U847" s="176"/>
      <c r="V847" s="176"/>
      <c r="W847" s="176"/>
    </row>
    <row r="848" spans="1:23">
      <c r="A848" s="175"/>
      <c r="B848" s="175"/>
      <c r="C848" s="175"/>
      <c r="D848" s="175"/>
      <c r="E848" s="175"/>
      <c r="F848" s="175"/>
      <c r="G848" s="175"/>
      <c r="H848" s="175"/>
      <c r="I848" s="176"/>
      <c r="J848" s="176"/>
      <c r="K848" s="176"/>
      <c r="L848" s="176"/>
      <c r="M848" s="176"/>
      <c r="N848" s="176"/>
      <c r="O848" s="176"/>
      <c r="P848" s="176"/>
      <c r="Q848" s="176"/>
      <c r="R848" s="176"/>
      <c r="S848" s="176"/>
      <c r="T848" s="176"/>
      <c r="U848" s="176"/>
      <c r="V848" s="176"/>
      <c r="W848" s="176"/>
    </row>
    <row r="849" spans="1:23">
      <c r="A849" s="175"/>
      <c r="B849" s="175"/>
      <c r="C849" s="175"/>
      <c r="D849" s="175"/>
      <c r="E849" s="175"/>
      <c r="F849" s="175"/>
      <c r="G849" s="175"/>
      <c r="H849" s="175"/>
      <c r="I849" s="176"/>
      <c r="J849" s="176"/>
      <c r="K849" s="176"/>
      <c r="L849" s="176"/>
      <c r="M849" s="176"/>
      <c r="N849" s="176"/>
      <c r="O849" s="176"/>
      <c r="P849" s="176"/>
      <c r="Q849" s="176"/>
      <c r="R849" s="176"/>
      <c r="S849" s="176"/>
      <c r="T849" s="176"/>
      <c r="U849" s="176"/>
      <c r="V849" s="176"/>
      <c r="W849" s="176"/>
    </row>
    <row r="850" spans="1:23">
      <c r="A850" s="175"/>
      <c r="B850" s="175"/>
      <c r="C850" s="175"/>
      <c r="D850" s="175"/>
      <c r="E850" s="175"/>
      <c r="F850" s="175"/>
      <c r="G850" s="175"/>
      <c r="H850" s="175"/>
      <c r="I850" s="176"/>
      <c r="J850" s="176"/>
      <c r="K850" s="176"/>
      <c r="L850" s="176"/>
      <c r="M850" s="176"/>
      <c r="N850" s="176"/>
      <c r="O850" s="176"/>
      <c r="P850" s="176"/>
      <c r="Q850" s="176"/>
      <c r="R850" s="176"/>
      <c r="S850" s="176"/>
      <c r="T850" s="176"/>
      <c r="U850" s="176"/>
      <c r="V850" s="176"/>
      <c r="W850" s="176"/>
    </row>
    <row r="851" spans="1:23">
      <c r="A851" s="175"/>
      <c r="B851" s="175"/>
      <c r="C851" s="175"/>
      <c r="D851" s="175"/>
      <c r="E851" s="175"/>
      <c r="F851" s="175"/>
      <c r="G851" s="175"/>
      <c r="H851" s="175"/>
      <c r="I851" s="176"/>
      <c r="J851" s="176"/>
      <c r="K851" s="176"/>
      <c r="L851" s="176"/>
      <c r="M851" s="176"/>
      <c r="N851" s="176"/>
      <c r="O851" s="176"/>
      <c r="P851" s="176"/>
      <c r="Q851" s="176"/>
      <c r="R851" s="176"/>
      <c r="S851" s="176"/>
      <c r="T851" s="176"/>
      <c r="U851" s="176"/>
      <c r="V851" s="176"/>
      <c r="W851" s="176"/>
    </row>
    <row r="852" spans="1:23">
      <c r="A852" s="175"/>
      <c r="B852" s="175"/>
      <c r="C852" s="175"/>
      <c r="D852" s="175"/>
      <c r="E852" s="175"/>
      <c r="F852" s="175"/>
      <c r="G852" s="175"/>
      <c r="H852" s="175"/>
      <c r="I852" s="176"/>
      <c r="J852" s="176"/>
      <c r="K852" s="176"/>
      <c r="L852" s="176"/>
      <c r="M852" s="176"/>
      <c r="N852" s="176"/>
      <c r="O852" s="176"/>
      <c r="P852" s="176"/>
      <c r="Q852" s="176"/>
      <c r="R852" s="176"/>
      <c r="S852" s="176"/>
      <c r="T852" s="176"/>
      <c r="U852" s="176"/>
      <c r="V852" s="176"/>
      <c r="W852" s="176"/>
    </row>
    <row r="853" spans="1:23">
      <c r="A853" s="175"/>
      <c r="B853" s="175"/>
      <c r="C853" s="175"/>
      <c r="D853" s="175"/>
      <c r="E853" s="175"/>
      <c r="F853" s="175"/>
      <c r="G853" s="175"/>
      <c r="H853" s="175"/>
      <c r="I853" s="176"/>
      <c r="J853" s="176"/>
      <c r="K853" s="176"/>
      <c r="L853" s="176"/>
      <c r="M853" s="176"/>
      <c r="N853" s="176"/>
      <c r="O853" s="176"/>
      <c r="P853" s="176"/>
      <c r="Q853" s="176"/>
      <c r="R853" s="176"/>
      <c r="S853" s="176"/>
      <c r="T853" s="176"/>
      <c r="U853" s="176"/>
      <c r="V853" s="176"/>
      <c r="W853" s="176"/>
    </row>
    <row r="854" spans="1:23">
      <c r="A854" s="175"/>
      <c r="B854" s="175"/>
      <c r="C854" s="175"/>
      <c r="D854" s="175"/>
      <c r="E854" s="175"/>
      <c r="F854" s="175"/>
      <c r="G854" s="175"/>
      <c r="H854" s="175"/>
      <c r="I854" s="176"/>
      <c r="J854" s="176"/>
      <c r="K854" s="176"/>
      <c r="L854" s="176"/>
      <c r="M854" s="176"/>
      <c r="N854" s="176"/>
      <c r="O854" s="176"/>
      <c r="P854" s="176"/>
      <c r="Q854" s="176"/>
      <c r="R854" s="176"/>
      <c r="S854" s="176"/>
      <c r="T854" s="176"/>
      <c r="U854" s="176"/>
      <c r="V854" s="176"/>
      <c r="W854" s="176"/>
    </row>
    <row r="855" spans="1:23">
      <c r="A855" s="175"/>
      <c r="B855" s="175"/>
      <c r="C855" s="175"/>
      <c r="D855" s="175"/>
      <c r="E855" s="175"/>
      <c r="F855" s="175"/>
      <c r="G855" s="175"/>
      <c r="H855" s="175"/>
      <c r="I855" s="176"/>
      <c r="J855" s="176"/>
      <c r="K855" s="176"/>
      <c r="L855" s="176"/>
      <c r="M855" s="176"/>
      <c r="N855" s="176"/>
      <c r="O855" s="176"/>
      <c r="P855" s="176"/>
      <c r="Q855" s="176"/>
      <c r="R855" s="176"/>
      <c r="S855" s="176"/>
      <c r="T855" s="176"/>
      <c r="U855" s="176"/>
      <c r="V855" s="176"/>
      <c r="W855" s="176"/>
    </row>
    <row r="856" spans="1:23">
      <c r="A856" s="175"/>
      <c r="B856" s="175"/>
      <c r="C856" s="175"/>
      <c r="D856" s="175"/>
      <c r="E856" s="175"/>
      <c r="F856" s="175"/>
      <c r="G856" s="175"/>
      <c r="H856" s="175"/>
      <c r="I856" s="176"/>
      <c r="J856" s="176"/>
      <c r="K856" s="176"/>
      <c r="L856" s="176"/>
      <c r="M856" s="176"/>
      <c r="N856" s="176"/>
      <c r="O856" s="176"/>
      <c r="P856" s="176"/>
      <c r="Q856" s="176"/>
      <c r="R856" s="176"/>
      <c r="S856" s="176"/>
      <c r="T856" s="176"/>
      <c r="U856" s="176"/>
      <c r="V856" s="176"/>
      <c r="W856" s="176"/>
    </row>
    <row r="857" spans="1:23">
      <c r="A857" s="175"/>
      <c r="B857" s="175"/>
      <c r="C857" s="175"/>
      <c r="D857" s="175"/>
      <c r="E857" s="175"/>
      <c r="F857" s="175"/>
      <c r="G857" s="175"/>
      <c r="H857" s="175"/>
      <c r="I857" s="176"/>
      <c r="J857" s="176"/>
      <c r="K857" s="176"/>
      <c r="L857" s="176"/>
      <c r="M857" s="176"/>
      <c r="N857" s="176"/>
      <c r="O857" s="176"/>
      <c r="P857" s="176"/>
      <c r="Q857" s="176"/>
      <c r="R857" s="176"/>
      <c r="S857" s="176"/>
      <c r="T857" s="176"/>
      <c r="U857" s="176"/>
      <c r="V857" s="176"/>
      <c r="W857" s="176"/>
    </row>
    <row r="858" spans="1:23">
      <c r="A858" s="175"/>
      <c r="B858" s="175"/>
      <c r="C858" s="175"/>
      <c r="D858" s="175"/>
      <c r="E858" s="175"/>
      <c r="F858" s="175"/>
      <c r="G858" s="175"/>
      <c r="H858" s="175"/>
      <c r="I858" s="176"/>
      <c r="J858" s="176"/>
      <c r="K858" s="176"/>
      <c r="L858" s="176"/>
      <c r="M858" s="176"/>
      <c r="N858" s="176"/>
      <c r="O858" s="176"/>
      <c r="P858" s="176"/>
      <c r="Q858" s="176"/>
      <c r="R858" s="176"/>
      <c r="S858" s="176"/>
      <c r="T858" s="176"/>
      <c r="U858" s="176"/>
      <c r="V858" s="176"/>
      <c r="W858" s="176"/>
    </row>
    <row r="859" spans="1:23">
      <c r="A859" s="175"/>
      <c r="B859" s="175"/>
      <c r="C859" s="175"/>
      <c r="D859" s="175"/>
      <c r="E859" s="175"/>
      <c r="F859" s="175"/>
      <c r="G859" s="175"/>
      <c r="H859" s="175"/>
      <c r="I859" s="176"/>
      <c r="J859" s="176"/>
      <c r="K859" s="176"/>
      <c r="L859" s="176"/>
      <c r="M859" s="176"/>
      <c r="N859" s="176"/>
      <c r="O859" s="176"/>
      <c r="P859" s="176"/>
      <c r="Q859" s="176"/>
      <c r="R859" s="176"/>
      <c r="S859" s="176"/>
      <c r="T859" s="176"/>
      <c r="U859" s="176"/>
      <c r="V859" s="176"/>
      <c r="W859" s="176"/>
    </row>
    <row r="860" spans="1:23">
      <c r="A860" s="175"/>
      <c r="B860" s="175"/>
      <c r="C860" s="175"/>
      <c r="D860" s="175"/>
      <c r="E860" s="175"/>
      <c r="F860" s="175"/>
      <c r="G860" s="175"/>
      <c r="H860" s="175"/>
      <c r="I860" s="176"/>
      <c r="J860" s="176"/>
      <c r="K860" s="176"/>
      <c r="L860" s="176"/>
      <c r="M860" s="176"/>
      <c r="N860" s="176"/>
      <c r="O860" s="176"/>
      <c r="P860" s="176"/>
      <c r="Q860" s="176"/>
      <c r="R860" s="176"/>
      <c r="S860" s="176"/>
      <c r="T860" s="176"/>
      <c r="U860" s="176"/>
      <c r="V860" s="176"/>
      <c r="W860" s="176"/>
    </row>
    <row r="861" spans="1:23">
      <c r="A861" s="175"/>
      <c r="B861" s="175"/>
      <c r="C861" s="175"/>
      <c r="D861" s="175"/>
      <c r="E861" s="175"/>
      <c r="F861" s="175"/>
      <c r="G861" s="175"/>
      <c r="H861" s="175"/>
      <c r="I861" s="176"/>
      <c r="J861" s="176"/>
      <c r="K861" s="176"/>
      <c r="L861" s="176"/>
      <c r="M861" s="176"/>
      <c r="N861" s="176"/>
      <c r="O861" s="176"/>
      <c r="P861" s="176"/>
      <c r="Q861" s="176"/>
      <c r="R861" s="176"/>
      <c r="S861" s="176"/>
      <c r="T861" s="176"/>
      <c r="U861" s="176"/>
      <c r="V861" s="176"/>
      <c r="W861" s="176"/>
    </row>
    <row r="862" spans="1:23">
      <c r="A862" s="175"/>
      <c r="B862" s="175"/>
      <c r="C862" s="175"/>
      <c r="D862" s="175"/>
      <c r="E862" s="175"/>
      <c r="F862" s="175"/>
      <c r="G862" s="175"/>
      <c r="H862" s="175"/>
      <c r="I862" s="176"/>
      <c r="J862" s="176"/>
      <c r="K862" s="176"/>
      <c r="L862" s="176"/>
      <c r="M862" s="176"/>
      <c r="N862" s="176"/>
      <c r="O862" s="176"/>
      <c r="P862" s="176"/>
      <c r="Q862" s="176"/>
      <c r="R862" s="176"/>
      <c r="S862" s="176"/>
      <c r="T862" s="176"/>
      <c r="U862" s="176"/>
      <c r="V862" s="176"/>
      <c r="W862" s="176"/>
    </row>
    <row r="863" spans="1:23">
      <c r="A863" s="175"/>
      <c r="B863" s="175"/>
      <c r="C863" s="175"/>
      <c r="D863" s="175"/>
      <c r="E863" s="175"/>
      <c r="F863" s="175"/>
      <c r="G863" s="175"/>
      <c r="H863" s="175"/>
      <c r="I863" s="176"/>
      <c r="J863" s="176"/>
      <c r="K863" s="176"/>
      <c r="L863" s="176"/>
      <c r="M863" s="176"/>
      <c r="N863" s="176"/>
      <c r="O863" s="176"/>
      <c r="P863" s="176"/>
      <c r="Q863" s="176"/>
      <c r="R863" s="176"/>
      <c r="S863" s="176"/>
      <c r="T863" s="176"/>
      <c r="U863" s="176"/>
      <c r="V863" s="176"/>
      <c r="W863" s="176"/>
    </row>
    <row r="864" spans="1:23">
      <c r="A864" s="175"/>
      <c r="B864" s="175"/>
      <c r="C864" s="175"/>
      <c r="D864" s="175"/>
      <c r="E864" s="175"/>
      <c r="F864" s="175"/>
      <c r="G864" s="175"/>
      <c r="H864" s="175"/>
      <c r="I864" s="176"/>
      <c r="J864" s="176"/>
      <c r="K864" s="176"/>
      <c r="L864" s="176"/>
      <c r="M864" s="176"/>
      <c r="N864" s="176"/>
      <c r="O864" s="176"/>
      <c r="P864" s="176"/>
      <c r="Q864" s="176"/>
      <c r="R864" s="176"/>
      <c r="S864" s="176"/>
      <c r="T864" s="176"/>
      <c r="U864" s="176"/>
      <c r="V864" s="176"/>
      <c r="W864" s="176"/>
    </row>
    <row r="865" spans="1:23">
      <c r="A865" s="175"/>
      <c r="B865" s="175"/>
      <c r="C865" s="175"/>
      <c r="D865" s="175"/>
      <c r="E865" s="175"/>
      <c r="F865" s="175"/>
      <c r="G865" s="175"/>
      <c r="H865" s="175"/>
      <c r="I865" s="176"/>
      <c r="J865" s="176"/>
      <c r="K865" s="176"/>
      <c r="L865" s="176"/>
      <c r="M865" s="176"/>
      <c r="N865" s="176"/>
      <c r="O865" s="176"/>
      <c r="P865" s="176"/>
      <c r="Q865" s="176"/>
      <c r="R865" s="176"/>
      <c r="S865" s="176"/>
      <c r="T865" s="176"/>
      <c r="U865" s="176"/>
      <c r="V865" s="176"/>
      <c r="W865" s="176"/>
    </row>
    <row r="866" spans="1:23">
      <c r="A866" s="175"/>
      <c r="B866" s="175"/>
      <c r="C866" s="175"/>
      <c r="D866" s="175"/>
      <c r="E866" s="175"/>
      <c r="F866" s="175"/>
      <c r="G866" s="175"/>
      <c r="H866" s="175"/>
      <c r="I866" s="176"/>
      <c r="J866" s="176"/>
      <c r="K866" s="176"/>
      <c r="L866" s="176"/>
      <c r="M866" s="176"/>
      <c r="N866" s="176"/>
      <c r="O866" s="176"/>
      <c r="P866" s="176"/>
      <c r="Q866" s="176"/>
      <c r="R866" s="176"/>
      <c r="S866" s="176"/>
      <c r="T866" s="176"/>
      <c r="U866" s="176"/>
      <c r="V866" s="176"/>
      <c r="W866" s="176"/>
    </row>
    <row r="867" spans="1:23">
      <c r="A867" s="175"/>
      <c r="B867" s="175"/>
      <c r="C867" s="175"/>
      <c r="D867" s="175"/>
      <c r="E867" s="175"/>
      <c r="F867" s="175"/>
      <c r="G867" s="175"/>
      <c r="H867" s="175"/>
      <c r="I867" s="176"/>
      <c r="J867" s="176"/>
      <c r="K867" s="176"/>
      <c r="L867" s="176"/>
      <c r="M867" s="176"/>
      <c r="N867" s="176"/>
      <c r="O867" s="176"/>
      <c r="P867" s="176"/>
      <c r="Q867" s="176"/>
      <c r="R867" s="176"/>
      <c r="S867" s="176"/>
      <c r="T867" s="176"/>
      <c r="U867" s="176"/>
      <c r="V867" s="176"/>
      <c r="W867" s="176"/>
    </row>
    <row r="868" spans="1:23">
      <c r="A868" s="175"/>
      <c r="B868" s="175"/>
      <c r="C868" s="175"/>
      <c r="D868" s="175"/>
      <c r="E868" s="175"/>
      <c r="F868" s="175"/>
      <c r="G868" s="175"/>
      <c r="H868" s="175"/>
      <c r="I868" s="176"/>
      <c r="J868" s="176"/>
      <c r="K868" s="176"/>
      <c r="L868" s="176"/>
      <c r="M868" s="176"/>
      <c r="N868" s="176"/>
      <c r="O868" s="176"/>
      <c r="P868" s="176"/>
      <c r="Q868" s="176"/>
      <c r="R868" s="176"/>
      <c r="S868" s="176"/>
      <c r="T868" s="176"/>
      <c r="U868" s="176"/>
      <c r="V868" s="176"/>
      <c r="W868" s="176"/>
    </row>
    <row r="869" spans="1:23">
      <c r="A869" s="175"/>
      <c r="B869" s="175"/>
      <c r="C869" s="175"/>
      <c r="D869" s="175"/>
      <c r="E869" s="175"/>
      <c r="F869" s="175"/>
      <c r="G869" s="175"/>
      <c r="H869" s="175"/>
      <c r="I869" s="176"/>
      <c r="J869" s="176"/>
      <c r="K869" s="176"/>
      <c r="L869" s="176"/>
      <c r="M869" s="176"/>
      <c r="N869" s="176"/>
      <c r="O869" s="176"/>
      <c r="P869" s="176"/>
      <c r="Q869" s="176"/>
      <c r="R869" s="176"/>
      <c r="S869" s="176"/>
      <c r="T869" s="176"/>
      <c r="U869" s="176"/>
      <c r="V869" s="176"/>
      <c r="W869" s="176"/>
    </row>
    <row r="870" spans="1:23">
      <c r="A870" s="175"/>
      <c r="B870" s="175"/>
      <c r="C870" s="175"/>
      <c r="D870" s="175"/>
      <c r="E870" s="175"/>
      <c r="F870" s="175"/>
      <c r="G870" s="175"/>
      <c r="H870" s="175"/>
      <c r="I870" s="176"/>
      <c r="J870" s="176"/>
      <c r="K870" s="176"/>
      <c r="L870" s="176"/>
      <c r="M870" s="176"/>
      <c r="N870" s="176"/>
      <c r="O870" s="176"/>
      <c r="P870" s="176"/>
      <c r="Q870" s="176"/>
      <c r="R870" s="176"/>
      <c r="S870" s="176"/>
      <c r="T870" s="176"/>
      <c r="U870" s="176"/>
      <c r="V870" s="176"/>
      <c r="W870" s="176"/>
    </row>
    <row r="871" spans="1:23">
      <c r="A871" s="175"/>
      <c r="B871" s="175"/>
      <c r="C871" s="175"/>
      <c r="D871" s="175"/>
      <c r="E871" s="175"/>
      <c r="F871" s="175"/>
      <c r="G871" s="175"/>
      <c r="H871" s="175"/>
      <c r="I871" s="176"/>
      <c r="J871" s="176"/>
      <c r="K871" s="176"/>
      <c r="L871" s="176"/>
      <c r="M871" s="176"/>
      <c r="N871" s="176"/>
      <c r="O871" s="176"/>
      <c r="P871" s="176"/>
      <c r="Q871" s="176"/>
      <c r="R871" s="176"/>
      <c r="S871" s="176"/>
      <c r="T871" s="176"/>
      <c r="U871" s="176"/>
      <c r="V871" s="176"/>
      <c r="W871" s="176"/>
    </row>
    <row r="872" spans="1:23">
      <c r="A872" s="175"/>
      <c r="B872" s="175"/>
      <c r="C872" s="175"/>
      <c r="D872" s="175"/>
      <c r="E872" s="175"/>
      <c r="F872" s="175"/>
      <c r="G872" s="175"/>
      <c r="H872" s="175"/>
      <c r="I872" s="176"/>
      <c r="J872" s="176"/>
      <c r="K872" s="176"/>
      <c r="L872" s="176"/>
      <c r="M872" s="176"/>
      <c r="N872" s="176"/>
      <c r="O872" s="176"/>
      <c r="P872" s="176"/>
      <c r="Q872" s="176"/>
      <c r="R872" s="176"/>
      <c r="S872" s="176"/>
      <c r="T872" s="176"/>
      <c r="U872" s="176"/>
      <c r="V872" s="176"/>
      <c r="W872" s="176"/>
    </row>
    <row r="873" spans="1:23">
      <c r="A873" s="175"/>
      <c r="B873" s="175"/>
      <c r="C873" s="175"/>
      <c r="D873" s="175"/>
      <c r="E873" s="175"/>
      <c r="F873" s="175"/>
      <c r="G873" s="175"/>
      <c r="H873" s="175"/>
      <c r="I873" s="176"/>
      <c r="J873" s="176"/>
      <c r="K873" s="176"/>
      <c r="L873" s="176"/>
      <c r="M873" s="176"/>
      <c r="N873" s="176"/>
      <c r="O873" s="176"/>
      <c r="P873" s="176"/>
      <c r="Q873" s="176"/>
      <c r="R873" s="176"/>
      <c r="S873" s="176"/>
      <c r="T873" s="176"/>
      <c r="U873" s="176"/>
      <c r="V873" s="176"/>
      <c r="W873" s="176"/>
    </row>
    <row r="874" spans="1:23">
      <c r="A874" s="175"/>
      <c r="B874" s="175"/>
      <c r="C874" s="175"/>
      <c r="D874" s="175"/>
      <c r="E874" s="175"/>
      <c r="F874" s="175"/>
      <c r="G874" s="175"/>
      <c r="H874" s="175"/>
      <c r="I874" s="176"/>
      <c r="J874" s="176"/>
      <c r="K874" s="176"/>
      <c r="L874" s="176"/>
      <c r="M874" s="176"/>
      <c r="N874" s="176"/>
      <c r="O874" s="176"/>
      <c r="P874" s="176"/>
      <c r="Q874" s="176"/>
      <c r="R874" s="176"/>
      <c r="S874" s="176"/>
      <c r="T874" s="176"/>
      <c r="U874" s="176"/>
      <c r="V874" s="176"/>
      <c r="W874" s="176"/>
    </row>
    <row r="875" spans="1:23">
      <c r="A875" s="175"/>
      <c r="B875" s="175"/>
      <c r="C875" s="175"/>
      <c r="D875" s="175"/>
      <c r="E875" s="175"/>
      <c r="F875" s="175"/>
      <c r="G875" s="175"/>
      <c r="H875" s="175"/>
      <c r="I875" s="176"/>
      <c r="J875" s="176"/>
      <c r="K875" s="176"/>
      <c r="L875" s="176"/>
      <c r="M875" s="176"/>
      <c r="N875" s="176"/>
      <c r="O875" s="176"/>
      <c r="P875" s="176"/>
      <c r="Q875" s="176"/>
      <c r="R875" s="176"/>
      <c r="S875" s="176"/>
      <c r="T875" s="176"/>
      <c r="U875" s="176"/>
      <c r="V875" s="176"/>
      <c r="W875" s="176"/>
    </row>
    <row r="876" spans="1:23">
      <c r="A876" s="175"/>
      <c r="B876" s="175"/>
      <c r="C876" s="175"/>
      <c r="D876" s="175"/>
      <c r="E876" s="175"/>
      <c r="F876" s="175"/>
      <c r="G876" s="175"/>
      <c r="H876" s="175"/>
      <c r="I876" s="176"/>
      <c r="J876" s="176"/>
      <c r="K876" s="176"/>
      <c r="L876" s="176"/>
      <c r="M876" s="176"/>
      <c r="N876" s="176"/>
      <c r="O876" s="176"/>
      <c r="P876" s="176"/>
      <c r="Q876" s="176"/>
      <c r="R876" s="176"/>
      <c r="S876" s="176"/>
      <c r="T876" s="176"/>
      <c r="U876" s="176"/>
      <c r="V876" s="176"/>
      <c r="W876" s="176"/>
    </row>
    <row r="877" spans="1:23">
      <c r="A877" s="175"/>
      <c r="B877" s="175"/>
      <c r="C877" s="175"/>
      <c r="D877" s="175"/>
      <c r="E877" s="175"/>
      <c r="F877" s="175"/>
      <c r="G877" s="175"/>
      <c r="H877" s="175"/>
      <c r="I877" s="176"/>
      <c r="J877" s="176"/>
      <c r="K877" s="176"/>
      <c r="L877" s="176"/>
      <c r="M877" s="176"/>
      <c r="N877" s="176"/>
      <c r="O877" s="176"/>
      <c r="P877" s="176"/>
      <c r="Q877" s="176"/>
      <c r="R877" s="176"/>
      <c r="S877" s="176"/>
      <c r="T877" s="176"/>
      <c r="U877" s="176"/>
      <c r="V877" s="176"/>
      <c r="W877" s="176"/>
    </row>
    <row r="878" spans="1:23">
      <c r="A878" s="175"/>
      <c r="B878" s="175"/>
      <c r="C878" s="175"/>
      <c r="D878" s="175"/>
      <c r="E878" s="175"/>
      <c r="F878" s="175"/>
      <c r="G878" s="175"/>
      <c r="H878" s="175"/>
      <c r="I878" s="176"/>
      <c r="J878" s="176"/>
      <c r="K878" s="176"/>
      <c r="L878" s="176"/>
      <c r="M878" s="176"/>
      <c r="N878" s="176"/>
      <c r="O878" s="176"/>
      <c r="P878" s="176"/>
      <c r="Q878" s="176"/>
      <c r="R878" s="176"/>
      <c r="S878" s="176"/>
      <c r="T878" s="176"/>
      <c r="U878" s="176"/>
      <c r="V878" s="176"/>
      <c r="W878" s="176"/>
    </row>
    <row r="879" spans="1:23">
      <c r="A879" s="175"/>
      <c r="B879" s="175"/>
      <c r="C879" s="175"/>
      <c r="D879" s="175"/>
      <c r="E879" s="175"/>
      <c r="F879" s="175"/>
      <c r="G879" s="175"/>
      <c r="H879" s="175"/>
      <c r="I879" s="176"/>
      <c r="J879" s="176"/>
      <c r="K879" s="176"/>
      <c r="L879" s="176"/>
      <c r="M879" s="176"/>
      <c r="N879" s="176"/>
      <c r="O879" s="176"/>
      <c r="P879" s="176"/>
      <c r="Q879" s="176"/>
      <c r="R879" s="176"/>
      <c r="S879" s="176"/>
      <c r="T879" s="176"/>
      <c r="U879" s="176"/>
      <c r="V879" s="176"/>
      <c r="W879" s="176"/>
    </row>
    <row r="880" spans="1:23">
      <c r="A880" s="175"/>
      <c r="B880" s="175"/>
      <c r="C880" s="175"/>
      <c r="D880" s="175"/>
      <c r="E880" s="175"/>
      <c r="F880" s="175"/>
      <c r="G880" s="175"/>
      <c r="H880" s="175"/>
      <c r="I880" s="176"/>
      <c r="J880" s="176"/>
      <c r="K880" s="176"/>
      <c r="L880" s="176"/>
      <c r="M880" s="176"/>
      <c r="N880" s="176"/>
      <c r="O880" s="176"/>
      <c r="P880" s="176"/>
      <c r="Q880" s="176"/>
      <c r="R880" s="176"/>
      <c r="S880" s="176"/>
      <c r="T880" s="176"/>
      <c r="U880" s="176"/>
      <c r="V880" s="176"/>
      <c r="W880" s="176"/>
    </row>
    <row r="881" spans="1:23">
      <c r="A881" s="175"/>
      <c r="B881" s="175"/>
      <c r="C881" s="175"/>
      <c r="D881" s="175"/>
      <c r="E881" s="175"/>
      <c r="F881" s="175"/>
      <c r="G881" s="175"/>
      <c r="H881" s="175"/>
      <c r="I881" s="176"/>
      <c r="J881" s="176"/>
      <c r="K881" s="176"/>
      <c r="L881" s="176"/>
      <c r="M881" s="176"/>
      <c r="N881" s="176"/>
      <c r="O881" s="176"/>
      <c r="P881" s="176"/>
      <c r="Q881" s="176"/>
      <c r="R881" s="176"/>
      <c r="S881" s="176"/>
      <c r="T881" s="176"/>
      <c r="U881" s="176"/>
      <c r="V881" s="176"/>
      <c r="W881" s="176"/>
    </row>
    <row r="882" spans="1:23">
      <c r="A882" s="175"/>
      <c r="B882" s="175"/>
      <c r="C882" s="175"/>
      <c r="D882" s="175"/>
      <c r="E882" s="175"/>
      <c r="F882" s="175"/>
      <c r="G882" s="175"/>
      <c r="H882" s="175"/>
      <c r="I882" s="176"/>
      <c r="J882" s="176"/>
      <c r="K882" s="176"/>
      <c r="L882" s="176"/>
      <c r="M882" s="176"/>
      <c r="N882" s="176"/>
      <c r="O882" s="176"/>
      <c r="P882" s="176"/>
      <c r="Q882" s="176"/>
      <c r="R882" s="176"/>
      <c r="S882" s="176"/>
      <c r="T882" s="176"/>
      <c r="U882" s="176"/>
      <c r="V882" s="176"/>
      <c r="W882" s="176"/>
    </row>
    <row r="883" spans="1:23">
      <c r="A883" s="175"/>
      <c r="B883" s="175"/>
      <c r="C883" s="175"/>
      <c r="D883" s="175"/>
      <c r="E883" s="175"/>
      <c r="F883" s="175"/>
      <c r="G883" s="175"/>
      <c r="H883" s="175"/>
      <c r="I883" s="176"/>
      <c r="J883" s="176"/>
      <c r="K883" s="176"/>
      <c r="L883" s="176"/>
      <c r="M883" s="176"/>
      <c r="N883" s="176"/>
      <c r="O883" s="176"/>
      <c r="P883" s="176"/>
      <c r="Q883" s="176"/>
      <c r="R883" s="176"/>
      <c r="S883" s="176"/>
      <c r="T883" s="176"/>
      <c r="U883" s="176"/>
      <c r="V883" s="176"/>
      <c r="W883" s="176"/>
    </row>
    <row r="884" spans="1:23">
      <c r="A884" s="175"/>
      <c r="B884" s="175"/>
      <c r="C884" s="175"/>
      <c r="D884" s="175"/>
      <c r="E884" s="175"/>
      <c r="F884" s="175"/>
      <c r="G884" s="175"/>
      <c r="H884" s="175"/>
      <c r="I884" s="176"/>
      <c r="J884" s="176"/>
      <c r="K884" s="176"/>
      <c r="L884" s="176"/>
      <c r="M884" s="176"/>
      <c r="N884" s="176"/>
      <c r="O884" s="176"/>
      <c r="P884" s="176"/>
      <c r="Q884" s="176"/>
      <c r="R884" s="176"/>
      <c r="S884" s="176"/>
      <c r="T884" s="176"/>
      <c r="U884" s="176"/>
      <c r="V884" s="176"/>
      <c r="W884" s="176"/>
    </row>
    <row r="885" spans="1:23">
      <c r="A885" s="175"/>
      <c r="B885" s="175"/>
      <c r="C885" s="175"/>
      <c r="D885" s="175"/>
      <c r="E885" s="175"/>
      <c r="F885" s="175"/>
      <c r="G885" s="175"/>
      <c r="H885" s="175"/>
      <c r="I885" s="176"/>
      <c r="J885" s="176"/>
      <c r="K885" s="176"/>
      <c r="L885" s="176"/>
      <c r="M885" s="176"/>
      <c r="N885" s="176"/>
      <c r="O885" s="176"/>
      <c r="P885" s="176"/>
      <c r="Q885" s="176"/>
      <c r="R885" s="176"/>
      <c r="S885" s="176"/>
      <c r="T885" s="176"/>
      <c r="U885" s="176"/>
      <c r="V885" s="176"/>
      <c r="W885" s="176"/>
    </row>
    <row r="886" spans="1:23">
      <c r="A886" s="175"/>
      <c r="B886" s="175"/>
      <c r="C886" s="175"/>
      <c r="D886" s="175"/>
      <c r="E886" s="175"/>
      <c r="F886" s="175"/>
      <c r="G886" s="175"/>
      <c r="H886" s="175"/>
      <c r="I886" s="176"/>
      <c r="J886" s="176"/>
      <c r="K886" s="176"/>
      <c r="L886" s="176"/>
      <c r="M886" s="176"/>
      <c r="N886" s="176"/>
      <c r="O886" s="176"/>
      <c r="P886" s="176"/>
      <c r="Q886" s="176"/>
      <c r="R886" s="176"/>
      <c r="S886" s="176"/>
      <c r="T886" s="176"/>
      <c r="U886" s="176"/>
      <c r="V886" s="176"/>
      <c r="W886" s="176"/>
    </row>
    <row r="887" spans="1:23">
      <c r="A887" s="175"/>
      <c r="B887" s="175"/>
      <c r="C887" s="175"/>
      <c r="D887" s="175"/>
      <c r="E887" s="175"/>
      <c r="F887" s="175"/>
      <c r="G887" s="175"/>
      <c r="H887" s="175"/>
      <c r="I887" s="176"/>
      <c r="J887" s="176"/>
      <c r="K887" s="176"/>
      <c r="L887" s="176"/>
      <c r="M887" s="176"/>
      <c r="N887" s="176"/>
      <c r="O887" s="176"/>
      <c r="P887" s="176"/>
      <c r="Q887" s="176"/>
      <c r="R887" s="176"/>
      <c r="S887" s="176"/>
      <c r="T887" s="176"/>
      <c r="U887" s="176"/>
      <c r="V887" s="176"/>
      <c r="W887" s="176"/>
    </row>
    <row r="888" spans="1:23">
      <c r="A888" s="175"/>
      <c r="B888" s="175"/>
      <c r="C888" s="175"/>
      <c r="D888" s="175"/>
      <c r="E888" s="175"/>
      <c r="F888" s="175"/>
      <c r="G888" s="175"/>
      <c r="H888" s="175"/>
      <c r="I888" s="176"/>
      <c r="J888" s="176"/>
      <c r="K888" s="176"/>
      <c r="L888" s="176"/>
      <c r="M888" s="176"/>
      <c r="N888" s="176"/>
      <c r="O888" s="176"/>
      <c r="P888" s="176"/>
      <c r="Q888" s="176"/>
      <c r="R888" s="176"/>
      <c r="S888" s="176"/>
      <c r="T888" s="176"/>
      <c r="U888" s="176"/>
      <c r="V888" s="176"/>
      <c r="W888" s="176"/>
    </row>
    <row r="889" spans="1:23">
      <c r="A889" s="175"/>
      <c r="B889" s="175"/>
      <c r="C889" s="175"/>
      <c r="D889" s="175"/>
      <c r="E889" s="175"/>
      <c r="F889" s="175"/>
      <c r="G889" s="175"/>
      <c r="H889" s="175"/>
      <c r="I889" s="176"/>
      <c r="J889" s="176"/>
      <c r="K889" s="176"/>
      <c r="L889" s="176"/>
      <c r="M889" s="176"/>
      <c r="N889" s="176"/>
      <c r="O889" s="176"/>
      <c r="P889" s="176"/>
      <c r="Q889" s="176"/>
      <c r="R889" s="176"/>
      <c r="S889" s="176"/>
      <c r="T889" s="176"/>
      <c r="U889" s="176"/>
      <c r="V889" s="176"/>
      <c r="W889" s="176"/>
    </row>
    <row r="890" spans="1:23">
      <c r="A890" s="175"/>
      <c r="B890" s="175"/>
      <c r="C890" s="175"/>
      <c r="D890" s="175"/>
      <c r="E890" s="175"/>
      <c r="F890" s="175"/>
      <c r="G890" s="175"/>
      <c r="H890" s="175"/>
      <c r="I890" s="176"/>
      <c r="J890" s="176"/>
      <c r="K890" s="176"/>
      <c r="L890" s="176"/>
      <c r="M890" s="176"/>
      <c r="N890" s="176"/>
      <c r="O890" s="176"/>
      <c r="P890" s="176"/>
      <c r="Q890" s="176"/>
      <c r="R890" s="176"/>
      <c r="S890" s="176"/>
      <c r="T890" s="176"/>
      <c r="U890" s="176"/>
      <c r="V890" s="176"/>
      <c r="W890" s="176"/>
    </row>
    <row r="891" spans="1:23">
      <c r="A891" s="175"/>
      <c r="B891" s="175"/>
      <c r="C891" s="175"/>
      <c r="D891" s="175"/>
      <c r="E891" s="175"/>
      <c r="F891" s="175"/>
      <c r="G891" s="175"/>
      <c r="H891" s="175"/>
      <c r="I891" s="176"/>
      <c r="J891" s="176"/>
      <c r="K891" s="176"/>
      <c r="L891" s="176"/>
      <c r="M891" s="176"/>
      <c r="N891" s="176"/>
      <c r="O891" s="176"/>
      <c r="P891" s="176"/>
      <c r="Q891" s="176"/>
      <c r="R891" s="176"/>
      <c r="S891" s="176"/>
      <c r="T891" s="176"/>
      <c r="U891" s="176"/>
      <c r="V891" s="176"/>
      <c r="W891" s="176"/>
    </row>
    <row r="892" spans="1:23">
      <c r="A892" s="175"/>
      <c r="B892" s="175"/>
      <c r="C892" s="175"/>
      <c r="D892" s="175"/>
      <c r="E892" s="175"/>
      <c r="F892" s="175"/>
      <c r="G892" s="175"/>
      <c r="H892" s="175"/>
      <c r="I892" s="176"/>
      <c r="J892" s="176"/>
      <c r="K892" s="176"/>
      <c r="L892" s="176"/>
      <c r="M892" s="176"/>
      <c r="N892" s="176"/>
      <c r="O892" s="176"/>
      <c r="P892" s="176"/>
      <c r="Q892" s="176"/>
      <c r="R892" s="176"/>
      <c r="S892" s="176"/>
      <c r="T892" s="176"/>
      <c r="U892" s="176"/>
      <c r="V892" s="176"/>
      <c r="W892" s="176"/>
    </row>
    <row r="893" spans="1:23">
      <c r="A893" s="175"/>
      <c r="B893" s="175"/>
      <c r="C893" s="175"/>
      <c r="D893" s="175"/>
      <c r="E893" s="175"/>
      <c r="F893" s="175"/>
      <c r="G893" s="175"/>
      <c r="H893" s="175"/>
      <c r="I893" s="176"/>
      <c r="J893" s="176"/>
      <c r="K893" s="176"/>
      <c r="L893" s="176"/>
      <c r="M893" s="176"/>
      <c r="N893" s="176"/>
      <c r="O893" s="176"/>
      <c r="P893" s="176"/>
      <c r="Q893" s="176"/>
      <c r="R893" s="176"/>
      <c r="S893" s="176"/>
      <c r="T893" s="176"/>
      <c r="U893" s="176"/>
      <c r="V893" s="176"/>
      <c r="W893" s="176"/>
    </row>
    <row r="894" spans="1:23">
      <c r="A894" s="175"/>
      <c r="B894" s="175"/>
      <c r="C894" s="175"/>
      <c r="D894" s="175"/>
      <c r="E894" s="175"/>
      <c r="F894" s="175"/>
      <c r="G894" s="175"/>
      <c r="H894" s="175"/>
      <c r="I894" s="176"/>
      <c r="J894" s="176"/>
      <c r="K894" s="176"/>
      <c r="L894" s="176"/>
      <c r="M894" s="176"/>
      <c r="N894" s="176"/>
      <c r="O894" s="176"/>
      <c r="P894" s="176"/>
      <c r="Q894" s="176"/>
      <c r="R894" s="176"/>
      <c r="S894" s="176"/>
      <c r="T894" s="176"/>
      <c r="U894" s="176"/>
      <c r="V894" s="176"/>
      <c r="W894" s="176"/>
    </row>
    <row r="895" spans="1:23">
      <c r="A895" s="175"/>
      <c r="B895" s="175"/>
      <c r="C895" s="175"/>
      <c r="D895" s="175"/>
      <c r="E895" s="175"/>
      <c r="F895" s="175"/>
      <c r="G895" s="175"/>
      <c r="H895" s="175"/>
      <c r="I895" s="176"/>
      <c r="J895" s="176"/>
      <c r="K895" s="176"/>
      <c r="L895" s="176"/>
      <c r="M895" s="176"/>
      <c r="N895" s="176"/>
      <c r="O895" s="176"/>
      <c r="P895" s="176"/>
      <c r="Q895" s="176"/>
      <c r="R895" s="176"/>
      <c r="S895" s="176"/>
      <c r="T895" s="176"/>
      <c r="U895" s="176"/>
      <c r="V895" s="176"/>
      <c r="W895" s="176"/>
    </row>
    <row r="896" spans="1:23">
      <c r="A896" s="175"/>
      <c r="B896" s="175"/>
      <c r="C896" s="175"/>
      <c r="D896" s="175"/>
      <c r="E896" s="175"/>
      <c r="F896" s="175"/>
      <c r="G896" s="175"/>
      <c r="H896" s="175"/>
      <c r="I896" s="176"/>
      <c r="J896" s="176"/>
      <c r="K896" s="176"/>
      <c r="L896" s="176"/>
      <c r="M896" s="176"/>
      <c r="N896" s="176"/>
      <c r="O896" s="176"/>
      <c r="P896" s="176"/>
      <c r="Q896" s="176"/>
      <c r="R896" s="176"/>
      <c r="S896" s="176"/>
      <c r="T896" s="176"/>
      <c r="U896" s="176"/>
      <c r="V896" s="176"/>
      <c r="W896" s="176"/>
    </row>
    <row r="897" spans="1:23">
      <c r="A897" s="175"/>
      <c r="B897" s="175"/>
      <c r="C897" s="175"/>
      <c r="D897" s="175"/>
      <c r="E897" s="175"/>
      <c r="F897" s="175"/>
      <c r="G897" s="175"/>
      <c r="H897" s="175"/>
      <c r="I897" s="176"/>
      <c r="J897" s="176"/>
      <c r="K897" s="176"/>
      <c r="L897" s="176"/>
      <c r="M897" s="176"/>
      <c r="N897" s="176"/>
      <c r="O897" s="176"/>
      <c r="P897" s="176"/>
      <c r="Q897" s="176"/>
      <c r="R897" s="176"/>
      <c r="S897" s="176"/>
      <c r="T897" s="176"/>
      <c r="U897" s="176"/>
      <c r="V897" s="176"/>
      <c r="W897" s="176"/>
    </row>
    <row r="898" spans="1:23">
      <c r="A898" s="175"/>
      <c r="B898" s="175"/>
      <c r="C898" s="175"/>
      <c r="D898" s="175"/>
      <c r="E898" s="175"/>
      <c r="F898" s="175"/>
      <c r="G898" s="175"/>
      <c r="H898" s="175"/>
      <c r="I898" s="176"/>
      <c r="J898" s="176"/>
      <c r="K898" s="176"/>
      <c r="L898" s="176"/>
      <c r="M898" s="176"/>
      <c r="N898" s="176"/>
      <c r="O898" s="176"/>
      <c r="P898" s="176"/>
      <c r="Q898" s="176"/>
      <c r="R898" s="176"/>
      <c r="S898" s="176"/>
      <c r="T898" s="176"/>
      <c r="U898" s="176"/>
      <c r="V898" s="176"/>
      <c r="W898" s="176"/>
    </row>
    <row r="899" spans="1:23">
      <c r="A899" s="175"/>
      <c r="B899" s="175"/>
      <c r="C899" s="175"/>
      <c r="D899" s="175"/>
      <c r="E899" s="175"/>
      <c r="F899" s="175"/>
      <c r="G899" s="175"/>
      <c r="H899" s="175"/>
      <c r="I899" s="176"/>
      <c r="J899" s="176"/>
      <c r="K899" s="176"/>
      <c r="L899" s="176"/>
      <c r="M899" s="176"/>
      <c r="N899" s="176"/>
      <c r="O899" s="176"/>
      <c r="P899" s="176"/>
      <c r="Q899" s="176"/>
      <c r="R899" s="176"/>
      <c r="S899" s="176"/>
      <c r="T899" s="176"/>
      <c r="U899" s="176"/>
      <c r="V899" s="176"/>
      <c r="W899" s="176"/>
    </row>
    <row r="900" spans="1:23">
      <c r="A900" s="175"/>
      <c r="B900" s="175"/>
      <c r="C900" s="175"/>
      <c r="D900" s="175"/>
      <c r="E900" s="175"/>
      <c r="F900" s="175"/>
      <c r="G900" s="175"/>
      <c r="H900" s="175"/>
      <c r="I900" s="176"/>
      <c r="J900" s="176"/>
      <c r="K900" s="176"/>
      <c r="L900" s="176"/>
      <c r="M900" s="176"/>
      <c r="N900" s="176"/>
      <c r="O900" s="176"/>
      <c r="P900" s="176"/>
      <c r="Q900" s="176"/>
      <c r="R900" s="176"/>
      <c r="S900" s="176"/>
      <c r="T900" s="176"/>
      <c r="U900" s="176"/>
      <c r="V900" s="176"/>
      <c r="W900" s="176"/>
    </row>
    <row r="901" spans="1:23">
      <c r="A901" s="175"/>
      <c r="B901" s="175"/>
      <c r="C901" s="175"/>
      <c r="D901" s="175"/>
      <c r="E901" s="175"/>
      <c r="F901" s="175"/>
      <c r="G901" s="175"/>
      <c r="H901" s="175"/>
      <c r="I901" s="176"/>
      <c r="J901" s="176"/>
      <c r="K901" s="176"/>
      <c r="L901" s="176"/>
      <c r="M901" s="176"/>
      <c r="N901" s="176"/>
      <c r="O901" s="176"/>
      <c r="P901" s="176"/>
      <c r="Q901" s="176"/>
      <c r="R901" s="176"/>
      <c r="S901" s="176"/>
      <c r="T901" s="176"/>
      <c r="U901" s="176"/>
      <c r="V901" s="176"/>
      <c r="W901" s="176"/>
    </row>
    <row r="902" spans="1:23">
      <c r="A902" s="175"/>
      <c r="B902" s="175"/>
      <c r="C902" s="175"/>
      <c r="D902" s="175"/>
      <c r="E902" s="175"/>
      <c r="F902" s="175"/>
      <c r="G902" s="175"/>
      <c r="H902" s="175"/>
      <c r="I902" s="176"/>
      <c r="J902" s="176"/>
      <c r="K902" s="176"/>
      <c r="L902" s="176"/>
      <c r="M902" s="176"/>
      <c r="N902" s="176"/>
      <c r="O902" s="176"/>
      <c r="P902" s="176"/>
      <c r="Q902" s="176"/>
      <c r="R902" s="176"/>
      <c r="S902" s="176"/>
      <c r="T902" s="176"/>
      <c r="U902" s="176"/>
      <c r="V902" s="176"/>
      <c r="W902" s="176"/>
    </row>
    <row r="903" spans="1:23">
      <c r="A903" s="175"/>
      <c r="B903" s="175"/>
      <c r="C903" s="175"/>
      <c r="D903" s="175"/>
      <c r="E903" s="175"/>
      <c r="F903" s="175"/>
      <c r="G903" s="175"/>
      <c r="H903" s="175"/>
      <c r="I903" s="176"/>
      <c r="J903" s="176"/>
      <c r="K903" s="176"/>
      <c r="L903" s="176"/>
      <c r="M903" s="176"/>
      <c r="N903" s="176"/>
      <c r="O903" s="176"/>
      <c r="P903" s="176"/>
      <c r="Q903" s="176"/>
      <c r="R903" s="176"/>
      <c r="S903" s="176"/>
      <c r="T903" s="176"/>
      <c r="U903" s="176"/>
      <c r="V903" s="176"/>
      <c r="W903" s="176"/>
    </row>
    <row r="904" spans="1:23">
      <c r="A904" s="175"/>
      <c r="B904" s="175"/>
      <c r="C904" s="175"/>
      <c r="D904" s="175"/>
      <c r="E904" s="175"/>
      <c r="F904" s="175"/>
      <c r="G904" s="175"/>
      <c r="H904" s="175"/>
      <c r="I904" s="176"/>
      <c r="J904" s="176"/>
      <c r="K904" s="176"/>
      <c r="L904" s="176"/>
      <c r="M904" s="176"/>
      <c r="N904" s="176"/>
      <c r="O904" s="176"/>
      <c r="P904" s="176"/>
      <c r="Q904" s="176"/>
      <c r="R904" s="176"/>
      <c r="S904" s="176"/>
      <c r="T904" s="176"/>
      <c r="U904" s="176"/>
      <c r="V904" s="176"/>
      <c r="W904" s="176"/>
    </row>
    <row r="905" spans="1:23">
      <c r="A905" s="175"/>
      <c r="B905" s="175"/>
      <c r="C905" s="175"/>
      <c r="D905" s="175"/>
      <c r="E905" s="175"/>
      <c r="F905" s="175"/>
      <c r="G905" s="175"/>
      <c r="H905" s="175"/>
      <c r="I905" s="176"/>
      <c r="J905" s="176"/>
      <c r="K905" s="176"/>
      <c r="L905" s="176"/>
      <c r="M905" s="176"/>
      <c r="N905" s="176"/>
      <c r="O905" s="176"/>
      <c r="P905" s="176"/>
      <c r="Q905" s="176"/>
      <c r="R905" s="176"/>
      <c r="S905" s="176"/>
      <c r="T905" s="176"/>
      <c r="U905" s="176"/>
      <c r="V905" s="176"/>
      <c r="W905" s="176"/>
    </row>
    <row r="906" spans="1:23">
      <c r="A906" s="175"/>
      <c r="B906" s="175"/>
      <c r="C906" s="175"/>
      <c r="D906" s="175"/>
      <c r="E906" s="175"/>
      <c r="F906" s="175"/>
      <c r="G906" s="175"/>
      <c r="H906" s="175"/>
      <c r="I906" s="176"/>
      <c r="J906" s="176"/>
      <c r="K906" s="176"/>
      <c r="L906" s="176"/>
      <c r="M906" s="176"/>
      <c r="N906" s="176"/>
      <c r="O906" s="176"/>
      <c r="P906" s="176"/>
      <c r="Q906" s="176"/>
      <c r="R906" s="176"/>
      <c r="S906" s="176"/>
      <c r="T906" s="176"/>
      <c r="U906" s="176"/>
      <c r="V906" s="176"/>
      <c r="W906" s="176"/>
    </row>
    <row r="907" spans="1:23">
      <c r="A907" s="175"/>
      <c r="B907" s="175"/>
      <c r="C907" s="175"/>
      <c r="D907" s="175"/>
      <c r="E907" s="175"/>
      <c r="F907" s="175"/>
      <c r="G907" s="175"/>
      <c r="H907" s="175"/>
      <c r="I907" s="176"/>
      <c r="J907" s="176"/>
      <c r="K907" s="176"/>
      <c r="L907" s="176"/>
      <c r="M907" s="176"/>
      <c r="N907" s="176"/>
      <c r="O907" s="176"/>
      <c r="P907" s="176"/>
      <c r="Q907" s="176"/>
      <c r="R907" s="176"/>
      <c r="S907" s="176"/>
      <c r="T907" s="176"/>
      <c r="U907" s="176"/>
      <c r="V907" s="176"/>
      <c r="W907" s="176"/>
    </row>
    <row r="908" spans="1:23">
      <c r="A908" s="175"/>
      <c r="B908" s="175"/>
      <c r="C908" s="175"/>
      <c r="D908" s="175"/>
      <c r="E908" s="175"/>
      <c r="F908" s="175"/>
      <c r="G908" s="175"/>
      <c r="H908" s="175"/>
      <c r="I908" s="176"/>
      <c r="J908" s="176"/>
      <c r="K908" s="176"/>
      <c r="L908" s="176"/>
      <c r="M908" s="176"/>
      <c r="N908" s="176"/>
      <c r="O908" s="176"/>
      <c r="P908" s="176"/>
      <c r="Q908" s="176"/>
      <c r="R908" s="176"/>
      <c r="S908" s="176"/>
      <c r="T908" s="176"/>
      <c r="U908" s="176"/>
      <c r="V908" s="176"/>
      <c r="W908" s="176"/>
    </row>
    <row r="909" spans="1:23">
      <c r="A909" s="175"/>
      <c r="B909" s="175"/>
      <c r="C909" s="175"/>
      <c r="D909" s="175"/>
      <c r="E909" s="175"/>
      <c r="F909" s="175"/>
      <c r="G909" s="175"/>
      <c r="H909" s="175"/>
      <c r="I909" s="176"/>
      <c r="J909" s="176"/>
      <c r="K909" s="176"/>
      <c r="L909" s="176"/>
      <c r="M909" s="176"/>
      <c r="N909" s="176"/>
      <c r="O909" s="176"/>
      <c r="P909" s="176"/>
      <c r="Q909" s="176"/>
      <c r="R909" s="176"/>
      <c r="S909" s="176"/>
      <c r="T909" s="176"/>
      <c r="U909" s="176"/>
      <c r="V909" s="176"/>
      <c r="W909" s="176"/>
    </row>
    <row r="910" spans="1:23">
      <c r="A910" s="175"/>
      <c r="B910" s="175"/>
      <c r="C910" s="175"/>
      <c r="D910" s="175"/>
      <c r="E910" s="175"/>
      <c r="F910" s="175"/>
      <c r="G910" s="175"/>
      <c r="H910" s="175"/>
      <c r="I910" s="176"/>
      <c r="J910" s="176"/>
      <c r="K910" s="176"/>
      <c r="L910" s="176"/>
      <c r="M910" s="176"/>
      <c r="N910" s="176"/>
      <c r="O910" s="176"/>
      <c r="P910" s="176"/>
      <c r="Q910" s="176"/>
      <c r="R910" s="176"/>
      <c r="S910" s="176"/>
      <c r="T910" s="176"/>
      <c r="U910" s="176"/>
      <c r="V910" s="176"/>
      <c r="W910" s="176"/>
    </row>
    <row r="911" spans="1:23">
      <c r="A911" s="175"/>
      <c r="B911" s="175"/>
      <c r="C911" s="175"/>
      <c r="D911" s="175"/>
      <c r="E911" s="175"/>
      <c r="F911" s="175"/>
      <c r="G911" s="175"/>
      <c r="H911" s="175"/>
      <c r="I911" s="176"/>
      <c r="J911" s="176"/>
      <c r="K911" s="176"/>
      <c r="L911" s="176"/>
      <c r="M911" s="176"/>
      <c r="N911" s="176"/>
      <c r="O911" s="176"/>
      <c r="P911" s="176"/>
      <c r="Q911" s="176"/>
      <c r="R911" s="176"/>
      <c r="S911" s="176"/>
      <c r="T911" s="176"/>
      <c r="U911" s="176"/>
      <c r="V911" s="176"/>
      <c r="W911" s="176"/>
    </row>
    <row r="912" spans="1:23">
      <c r="A912" s="175"/>
      <c r="B912" s="175"/>
      <c r="C912" s="175"/>
      <c r="D912" s="175"/>
      <c r="E912" s="175"/>
      <c r="F912" s="175"/>
      <c r="G912" s="175"/>
      <c r="H912" s="175"/>
      <c r="I912" s="176"/>
      <c r="J912" s="176"/>
      <c r="K912" s="176"/>
      <c r="L912" s="176"/>
      <c r="M912" s="176"/>
      <c r="N912" s="176"/>
      <c r="O912" s="176"/>
      <c r="P912" s="176"/>
      <c r="Q912" s="176"/>
      <c r="R912" s="176"/>
      <c r="S912" s="176"/>
      <c r="T912" s="176"/>
      <c r="U912" s="176"/>
      <c r="V912" s="176"/>
      <c r="W912" s="176"/>
    </row>
    <row r="913" spans="1:23">
      <c r="A913" s="175"/>
      <c r="B913" s="175"/>
      <c r="C913" s="175"/>
      <c r="D913" s="175"/>
      <c r="E913" s="175"/>
      <c r="F913" s="175"/>
      <c r="G913" s="175"/>
      <c r="H913" s="175"/>
      <c r="I913" s="176"/>
      <c r="J913" s="176"/>
      <c r="K913" s="176"/>
      <c r="L913" s="176"/>
      <c r="M913" s="176"/>
      <c r="N913" s="176"/>
      <c r="O913" s="176"/>
      <c r="P913" s="176"/>
      <c r="Q913" s="176"/>
      <c r="R913" s="176"/>
      <c r="S913" s="176"/>
      <c r="T913" s="176"/>
      <c r="U913" s="176"/>
      <c r="V913" s="176"/>
      <c r="W913" s="176"/>
    </row>
    <row r="914" spans="1:23">
      <c r="A914" s="175"/>
      <c r="B914" s="175"/>
      <c r="C914" s="175"/>
      <c r="D914" s="175"/>
      <c r="E914" s="175"/>
      <c r="F914" s="175"/>
      <c r="G914" s="175"/>
      <c r="H914" s="175"/>
      <c r="I914" s="176"/>
      <c r="J914" s="176"/>
      <c r="K914" s="176"/>
      <c r="L914" s="176"/>
      <c r="M914" s="176"/>
      <c r="N914" s="176"/>
      <c r="O914" s="176"/>
      <c r="P914" s="176"/>
      <c r="Q914" s="176"/>
      <c r="R914" s="176"/>
      <c r="S914" s="176"/>
      <c r="T914" s="176"/>
      <c r="U914" s="176"/>
      <c r="V914" s="176"/>
      <c r="W914" s="176"/>
    </row>
    <row r="915" spans="1:23">
      <c r="A915" s="175"/>
      <c r="B915" s="175"/>
      <c r="C915" s="175"/>
      <c r="D915" s="175"/>
      <c r="E915" s="175"/>
      <c r="F915" s="175"/>
      <c r="G915" s="175"/>
      <c r="H915" s="175"/>
      <c r="I915" s="176"/>
      <c r="J915" s="176"/>
      <c r="K915" s="176"/>
      <c r="L915" s="176"/>
      <c r="M915" s="176"/>
      <c r="N915" s="176"/>
      <c r="O915" s="176"/>
      <c r="P915" s="176"/>
      <c r="Q915" s="176"/>
      <c r="R915" s="176"/>
      <c r="S915" s="176"/>
      <c r="T915" s="176"/>
      <c r="U915" s="176"/>
      <c r="V915" s="176"/>
      <c r="W915" s="176"/>
    </row>
    <row r="916" spans="1:23">
      <c r="A916" s="175"/>
      <c r="B916" s="175"/>
      <c r="C916" s="175"/>
      <c r="D916" s="175"/>
      <c r="E916" s="175"/>
      <c r="F916" s="175"/>
      <c r="G916" s="175"/>
      <c r="H916" s="175"/>
      <c r="I916" s="176"/>
      <c r="J916" s="176"/>
      <c r="K916" s="176"/>
      <c r="L916" s="176"/>
      <c r="M916" s="176"/>
      <c r="N916" s="176"/>
      <c r="O916" s="176"/>
      <c r="P916" s="176"/>
      <c r="Q916" s="176"/>
      <c r="R916" s="176"/>
      <c r="S916" s="176"/>
      <c r="T916" s="176"/>
      <c r="U916" s="176"/>
      <c r="V916" s="176"/>
      <c r="W916" s="176"/>
    </row>
    <row r="917" spans="1:23">
      <c r="A917" s="175"/>
      <c r="B917" s="175"/>
      <c r="C917" s="175"/>
      <c r="D917" s="175"/>
      <c r="E917" s="175"/>
      <c r="F917" s="175"/>
      <c r="G917" s="175"/>
      <c r="H917" s="175"/>
      <c r="I917" s="176"/>
      <c r="J917" s="176"/>
      <c r="K917" s="176"/>
      <c r="L917" s="176"/>
      <c r="M917" s="176"/>
      <c r="N917" s="176"/>
      <c r="O917" s="176"/>
      <c r="P917" s="176"/>
      <c r="Q917" s="176"/>
      <c r="R917" s="176"/>
      <c r="S917" s="176"/>
      <c r="T917" s="176"/>
      <c r="U917" s="176"/>
      <c r="V917" s="176"/>
      <c r="W917" s="176"/>
    </row>
    <row r="918" spans="1:23">
      <c r="A918" s="175"/>
      <c r="B918" s="175"/>
      <c r="C918" s="175"/>
      <c r="D918" s="175"/>
      <c r="E918" s="175"/>
      <c r="F918" s="175"/>
      <c r="G918" s="175"/>
      <c r="H918" s="175"/>
      <c r="I918" s="176"/>
      <c r="J918" s="176"/>
      <c r="K918" s="176"/>
      <c r="L918" s="176"/>
      <c r="M918" s="176"/>
      <c r="N918" s="176"/>
      <c r="O918" s="176"/>
      <c r="P918" s="176"/>
      <c r="Q918" s="176"/>
      <c r="R918" s="176"/>
      <c r="S918" s="176"/>
      <c r="T918" s="176"/>
      <c r="U918" s="176"/>
      <c r="V918" s="176"/>
      <c r="W918" s="176"/>
    </row>
    <row r="919" spans="1:23">
      <c r="A919" s="175"/>
      <c r="B919" s="175"/>
      <c r="C919" s="175"/>
      <c r="D919" s="175"/>
      <c r="E919" s="175"/>
      <c r="F919" s="175"/>
      <c r="G919" s="175"/>
      <c r="H919" s="175"/>
      <c r="I919" s="176"/>
      <c r="J919" s="176"/>
      <c r="K919" s="176"/>
      <c r="L919" s="176"/>
      <c r="M919" s="176"/>
      <c r="N919" s="176"/>
      <c r="O919" s="176"/>
      <c r="P919" s="176"/>
      <c r="Q919" s="176"/>
      <c r="R919" s="176"/>
      <c r="S919" s="176"/>
      <c r="T919" s="176"/>
      <c r="U919" s="176"/>
      <c r="V919" s="176"/>
      <c r="W919" s="176"/>
    </row>
    <row r="920" spans="1:23">
      <c r="A920" s="175"/>
      <c r="B920" s="175"/>
      <c r="C920" s="175"/>
      <c r="D920" s="175"/>
      <c r="E920" s="175"/>
      <c r="F920" s="175"/>
      <c r="G920" s="175"/>
      <c r="H920" s="175"/>
      <c r="I920" s="176"/>
      <c r="J920" s="176"/>
      <c r="K920" s="176"/>
      <c r="L920" s="176"/>
      <c r="M920" s="176"/>
      <c r="N920" s="176"/>
      <c r="O920" s="176"/>
      <c r="P920" s="176"/>
      <c r="Q920" s="176"/>
      <c r="R920" s="176"/>
      <c r="S920" s="176"/>
      <c r="T920" s="176"/>
      <c r="U920" s="176"/>
      <c r="V920" s="176"/>
      <c r="W920" s="176"/>
    </row>
    <row r="921" spans="1:23">
      <c r="A921" s="175"/>
      <c r="B921" s="175"/>
      <c r="C921" s="175"/>
      <c r="D921" s="175"/>
      <c r="E921" s="175"/>
      <c r="F921" s="175"/>
      <c r="G921" s="175"/>
      <c r="H921" s="175"/>
      <c r="I921" s="176"/>
      <c r="J921" s="176"/>
      <c r="K921" s="176"/>
      <c r="L921" s="176"/>
      <c r="M921" s="176"/>
      <c r="N921" s="176"/>
      <c r="O921" s="176"/>
      <c r="P921" s="176"/>
      <c r="Q921" s="176"/>
      <c r="R921" s="176"/>
      <c r="S921" s="176"/>
      <c r="T921" s="176"/>
      <c r="U921" s="176"/>
      <c r="V921" s="176"/>
      <c r="W921" s="176"/>
    </row>
    <row r="922" spans="1:23">
      <c r="A922" s="175"/>
      <c r="B922" s="175"/>
      <c r="C922" s="175"/>
      <c r="D922" s="175"/>
      <c r="E922" s="175"/>
      <c r="F922" s="175"/>
      <c r="G922" s="175"/>
      <c r="H922" s="175"/>
      <c r="I922" s="176"/>
      <c r="J922" s="176"/>
      <c r="K922" s="176"/>
      <c r="L922" s="176"/>
      <c r="M922" s="176"/>
      <c r="N922" s="176"/>
      <c r="O922" s="176"/>
      <c r="P922" s="176"/>
      <c r="Q922" s="176"/>
      <c r="R922" s="176"/>
      <c r="S922" s="176"/>
      <c r="T922" s="176"/>
      <c r="U922" s="176"/>
      <c r="V922" s="176"/>
      <c r="W922" s="176"/>
    </row>
    <row r="923" spans="1:23">
      <c r="A923" s="175"/>
      <c r="B923" s="175"/>
      <c r="C923" s="175"/>
      <c r="D923" s="175"/>
      <c r="E923" s="175"/>
      <c r="F923" s="175"/>
      <c r="G923" s="175"/>
      <c r="H923" s="175"/>
      <c r="I923" s="176"/>
      <c r="J923" s="176"/>
      <c r="K923" s="176"/>
      <c r="L923" s="176"/>
      <c r="M923" s="176"/>
      <c r="N923" s="176"/>
      <c r="O923" s="176"/>
      <c r="P923" s="176"/>
      <c r="Q923" s="176"/>
      <c r="R923" s="176"/>
      <c r="S923" s="176"/>
      <c r="T923" s="176"/>
      <c r="U923" s="176"/>
      <c r="V923" s="176"/>
      <c r="W923" s="176"/>
    </row>
    <row r="924" spans="1:23">
      <c r="A924" s="175"/>
      <c r="B924" s="175"/>
      <c r="C924" s="175"/>
      <c r="D924" s="175"/>
      <c r="E924" s="175"/>
      <c r="F924" s="175"/>
      <c r="G924" s="175"/>
      <c r="H924" s="175"/>
      <c r="I924" s="176"/>
      <c r="J924" s="176"/>
      <c r="K924" s="176"/>
      <c r="L924" s="176"/>
      <c r="M924" s="176"/>
      <c r="N924" s="176"/>
      <c r="O924" s="176"/>
      <c r="P924" s="176"/>
      <c r="Q924" s="176"/>
      <c r="R924" s="176"/>
      <c r="S924" s="176"/>
      <c r="T924" s="176"/>
      <c r="U924" s="176"/>
      <c r="V924" s="176"/>
      <c r="W924" s="176"/>
    </row>
    <row r="925" spans="1:23">
      <c r="A925" s="175"/>
      <c r="B925" s="175"/>
      <c r="C925" s="175"/>
      <c r="D925" s="175"/>
      <c r="E925" s="175"/>
      <c r="F925" s="175"/>
      <c r="G925" s="175"/>
      <c r="H925" s="175"/>
      <c r="I925" s="176"/>
      <c r="J925" s="176"/>
      <c r="K925" s="176"/>
      <c r="L925" s="176"/>
      <c r="M925" s="176"/>
      <c r="N925" s="176"/>
      <c r="O925" s="176"/>
      <c r="P925" s="176"/>
      <c r="Q925" s="176"/>
      <c r="R925" s="176"/>
      <c r="S925" s="176"/>
      <c r="T925" s="176"/>
      <c r="U925" s="176"/>
      <c r="V925" s="176"/>
      <c r="W925" s="176"/>
    </row>
    <row r="926" spans="1:23">
      <c r="A926" s="175"/>
      <c r="B926" s="175"/>
      <c r="C926" s="175"/>
      <c r="D926" s="175"/>
      <c r="E926" s="175"/>
      <c r="F926" s="175"/>
      <c r="G926" s="175"/>
      <c r="H926" s="175"/>
      <c r="I926" s="176"/>
      <c r="J926" s="176"/>
      <c r="K926" s="176"/>
      <c r="L926" s="176"/>
      <c r="M926" s="176"/>
      <c r="N926" s="176"/>
      <c r="O926" s="176"/>
      <c r="P926" s="176"/>
      <c r="Q926" s="176"/>
      <c r="R926" s="176"/>
      <c r="S926" s="176"/>
      <c r="T926" s="176"/>
      <c r="U926" s="176"/>
      <c r="V926" s="176"/>
      <c r="W926" s="176"/>
    </row>
    <row r="927" spans="1:23">
      <c r="A927" s="175"/>
      <c r="B927" s="175"/>
      <c r="C927" s="175"/>
      <c r="D927" s="175"/>
      <c r="E927" s="175"/>
      <c r="F927" s="175"/>
      <c r="G927" s="175"/>
      <c r="H927" s="175"/>
      <c r="I927" s="176"/>
      <c r="J927" s="176"/>
      <c r="K927" s="176"/>
      <c r="L927" s="176"/>
      <c r="M927" s="176"/>
      <c r="N927" s="176"/>
      <c r="O927" s="176"/>
      <c r="P927" s="176"/>
      <c r="Q927" s="176"/>
      <c r="R927" s="176"/>
      <c r="S927" s="176"/>
      <c r="T927" s="176"/>
      <c r="U927" s="176"/>
      <c r="V927" s="176"/>
      <c r="W927" s="176"/>
    </row>
    <row r="928" spans="1:23">
      <c r="A928" s="175"/>
      <c r="B928" s="175"/>
      <c r="C928" s="175"/>
      <c r="D928" s="175"/>
      <c r="E928" s="175"/>
      <c r="F928" s="175"/>
      <c r="G928" s="175"/>
      <c r="H928" s="175"/>
      <c r="I928" s="176"/>
      <c r="J928" s="176"/>
      <c r="K928" s="176"/>
      <c r="L928" s="176"/>
      <c r="M928" s="176"/>
      <c r="N928" s="176"/>
      <c r="O928" s="176"/>
      <c r="P928" s="176"/>
      <c r="Q928" s="176"/>
      <c r="R928" s="176"/>
      <c r="S928" s="176"/>
      <c r="T928" s="176"/>
      <c r="U928" s="176"/>
      <c r="V928" s="176"/>
      <c r="W928" s="176"/>
    </row>
    <row r="929" spans="1:23">
      <c r="A929" s="175"/>
      <c r="B929" s="175"/>
      <c r="C929" s="175"/>
      <c r="D929" s="175"/>
      <c r="E929" s="175"/>
      <c r="F929" s="175"/>
      <c r="G929" s="175"/>
      <c r="H929" s="175"/>
      <c r="I929" s="176"/>
      <c r="J929" s="176"/>
      <c r="K929" s="176"/>
      <c r="L929" s="176"/>
      <c r="M929" s="176"/>
      <c r="N929" s="176"/>
      <c r="O929" s="176"/>
      <c r="P929" s="176"/>
      <c r="Q929" s="176"/>
      <c r="R929" s="176"/>
      <c r="S929" s="176"/>
      <c r="T929" s="176"/>
      <c r="U929" s="176"/>
      <c r="V929" s="176"/>
      <c r="W929" s="176"/>
    </row>
    <row r="930" spans="1:23">
      <c r="A930" s="175"/>
      <c r="B930" s="175"/>
      <c r="C930" s="175"/>
      <c r="D930" s="175"/>
      <c r="E930" s="175"/>
      <c r="F930" s="175"/>
      <c r="G930" s="175"/>
      <c r="H930" s="175"/>
      <c r="I930" s="176"/>
      <c r="J930" s="176"/>
      <c r="K930" s="176"/>
      <c r="L930" s="176"/>
      <c r="M930" s="176"/>
      <c r="N930" s="176"/>
      <c r="O930" s="176"/>
      <c r="P930" s="176"/>
      <c r="Q930" s="176"/>
      <c r="R930" s="176"/>
      <c r="S930" s="176"/>
      <c r="T930" s="176"/>
      <c r="U930" s="176"/>
      <c r="V930" s="176"/>
      <c r="W930" s="176"/>
    </row>
    <row r="931" spans="1:23">
      <c r="A931" s="175"/>
      <c r="B931" s="175"/>
      <c r="C931" s="175"/>
      <c r="D931" s="175"/>
      <c r="E931" s="175"/>
      <c r="F931" s="175"/>
      <c r="G931" s="175"/>
      <c r="H931" s="175"/>
      <c r="I931" s="176"/>
      <c r="J931" s="176"/>
      <c r="K931" s="176"/>
      <c r="L931" s="176"/>
      <c r="M931" s="176"/>
      <c r="N931" s="176"/>
      <c r="O931" s="176"/>
      <c r="P931" s="176"/>
      <c r="Q931" s="176"/>
      <c r="R931" s="176"/>
      <c r="S931" s="176"/>
      <c r="T931" s="176"/>
      <c r="U931" s="176"/>
      <c r="V931" s="176"/>
      <c r="W931" s="176"/>
    </row>
    <row r="932" spans="1:23">
      <c r="A932" s="175"/>
      <c r="B932" s="175"/>
      <c r="C932" s="175"/>
      <c r="D932" s="175"/>
      <c r="E932" s="175"/>
      <c r="F932" s="175"/>
      <c r="G932" s="175"/>
      <c r="H932" s="175"/>
      <c r="I932" s="176"/>
      <c r="J932" s="176"/>
      <c r="K932" s="176"/>
      <c r="L932" s="176"/>
      <c r="M932" s="176"/>
      <c r="N932" s="176"/>
      <c r="O932" s="176"/>
      <c r="P932" s="176"/>
      <c r="Q932" s="176"/>
      <c r="R932" s="176"/>
      <c r="S932" s="176"/>
      <c r="T932" s="176"/>
      <c r="U932" s="176"/>
      <c r="V932" s="176"/>
      <c r="W932" s="176"/>
    </row>
    <row r="933" spans="1:23">
      <c r="A933" s="175"/>
      <c r="B933" s="175"/>
      <c r="C933" s="175"/>
      <c r="D933" s="175"/>
      <c r="E933" s="175"/>
      <c r="F933" s="175"/>
      <c r="G933" s="175"/>
      <c r="H933" s="175"/>
      <c r="I933" s="176"/>
      <c r="J933" s="176"/>
      <c r="K933" s="176"/>
      <c r="L933" s="176"/>
      <c r="M933" s="176"/>
      <c r="N933" s="176"/>
      <c r="O933" s="176"/>
      <c r="P933" s="176"/>
      <c r="Q933" s="176"/>
      <c r="R933" s="176"/>
      <c r="S933" s="176"/>
      <c r="T933" s="176"/>
      <c r="U933" s="176"/>
      <c r="V933" s="176"/>
      <c r="W933" s="176"/>
    </row>
    <row r="934" spans="1:23">
      <c r="A934" s="175"/>
      <c r="B934" s="175"/>
      <c r="C934" s="175"/>
      <c r="D934" s="175"/>
      <c r="E934" s="175"/>
      <c r="F934" s="175"/>
      <c r="G934" s="175"/>
      <c r="H934" s="175"/>
      <c r="I934" s="176"/>
      <c r="J934" s="176"/>
      <c r="K934" s="176"/>
      <c r="L934" s="176"/>
      <c r="M934" s="176"/>
      <c r="N934" s="176"/>
      <c r="O934" s="176"/>
      <c r="P934" s="176"/>
      <c r="Q934" s="176"/>
      <c r="R934" s="176"/>
      <c r="S934" s="176"/>
      <c r="T934" s="176"/>
      <c r="U934" s="176"/>
      <c r="V934" s="176"/>
      <c r="W934" s="176"/>
    </row>
    <row r="935" spans="1:23">
      <c r="A935" s="175"/>
      <c r="B935" s="175"/>
      <c r="C935" s="175"/>
      <c r="D935" s="175"/>
      <c r="E935" s="175"/>
      <c r="F935" s="175"/>
      <c r="G935" s="175"/>
      <c r="H935" s="175"/>
      <c r="I935" s="176"/>
      <c r="J935" s="176"/>
      <c r="K935" s="176"/>
      <c r="L935" s="176"/>
      <c r="M935" s="176"/>
      <c r="N935" s="176"/>
      <c r="O935" s="176"/>
      <c r="P935" s="176"/>
      <c r="Q935" s="176"/>
      <c r="R935" s="176"/>
      <c r="S935" s="176"/>
      <c r="T935" s="176"/>
      <c r="U935" s="176"/>
      <c r="V935" s="176"/>
      <c r="W935" s="176"/>
    </row>
    <row r="936" spans="1:23">
      <c r="A936" s="175"/>
      <c r="B936" s="175"/>
      <c r="C936" s="175"/>
      <c r="D936" s="175"/>
      <c r="E936" s="175"/>
      <c r="F936" s="175"/>
      <c r="G936" s="175"/>
      <c r="H936" s="175"/>
      <c r="I936" s="176"/>
      <c r="J936" s="176"/>
      <c r="K936" s="176"/>
      <c r="L936" s="176"/>
      <c r="M936" s="176"/>
      <c r="N936" s="176"/>
      <c r="O936" s="176"/>
      <c r="P936" s="176"/>
      <c r="Q936" s="176"/>
      <c r="R936" s="176"/>
      <c r="S936" s="176"/>
      <c r="T936" s="176"/>
      <c r="U936" s="176"/>
      <c r="V936" s="176"/>
      <c r="W936" s="176"/>
    </row>
    <row r="937" spans="1:23">
      <c r="A937" s="175"/>
      <c r="B937" s="175"/>
      <c r="C937" s="175"/>
      <c r="D937" s="175"/>
      <c r="E937" s="175"/>
      <c r="F937" s="175"/>
      <c r="G937" s="175"/>
      <c r="H937" s="175"/>
      <c r="I937" s="176"/>
      <c r="J937" s="176"/>
      <c r="K937" s="176"/>
      <c r="L937" s="176"/>
      <c r="M937" s="176"/>
      <c r="N937" s="176"/>
      <c r="O937" s="176"/>
      <c r="P937" s="176"/>
      <c r="Q937" s="176"/>
      <c r="R937" s="176"/>
      <c r="S937" s="176"/>
      <c r="T937" s="176"/>
      <c r="U937" s="176"/>
      <c r="V937" s="176"/>
      <c r="W937" s="176"/>
    </row>
    <row r="938" spans="1:23">
      <c r="A938" s="175"/>
      <c r="B938" s="175"/>
      <c r="C938" s="175"/>
      <c r="D938" s="175"/>
      <c r="E938" s="175"/>
      <c r="F938" s="175"/>
      <c r="G938" s="175"/>
      <c r="H938" s="175"/>
      <c r="I938" s="176"/>
      <c r="J938" s="176"/>
      <c r="K938" s="176"/>
      <c r="L938" s="176"/>
      <c r="M938" s="176"/>
      <c r="N938" s="176"/>
      <c r="O938" s="176"/>
      <c r="P938" s="176"/>
      <c r="Q938" s="176"/>
      <c r="R938" s="176"/>
      <c r="S938" s="176"/>
      <c r="T938" s="176"/>
      <c r="U938" s="176"/>
      <c r="V938" s="176"/>
      <c r="W938" s="176"/>
    </row>
    <row r="939" spans="1:23">
      <c r="A939" s="175"/>
      <c r="B939" s="175"/>
      <c r="C939" s="175"/>
      <c r="D939" s="175"/>
      <c r="E939" s="175"/>
      <c r="F939" s="175"/>
      <c r="G939" s="175"/>
      <c r="H939" s="175"/>
      <c r="I939" s="176"/>
      <c r="J939" s="176"/>
      <c r="K939" s="176"/>
      <c r="L939" s="176"/>
      <c r="M939" s="176"/>
      <c r="N939" s="176"/>
      <c r="O939" s="176"/>
      <c r="P939" s="176"/>
      <c r="Q939" s="176"/>
      <c r="R939" s="176"/>
      <c r="S939" s="176"/>
      <c r="T939" s="176"/>
      <c r="U939" s="176"/>
      <c r="V939" s="176"/>
      <c r="W939" s="176"/>
    </row>
    <row r="940" spans="1:23">
      <c r="A940" s="175"/>
      <c r="B940" s="175"/>
      <c r="C940" s="175"/>
      <c r="D940" s="175"/>
      <c r="E940" s="175"/>
      <c r="F940" s="175"/>
      <c r="G940" s="175"/>
      <c r="H940" s="175"/>
      <c r="I940" s="176"/>
      <c r="J940" s="176"/>
      <c r="K940" s="176"/>
      <c r="L940" s="176"/>
      <c r="M940" s="176"/>
      <c r="N940" s="176"/>
      <c r="O940" s="176"/>
      <c r="P940" s="176"/>
      <c r="Q940" s="176"/>
      <c r="R940" s="176"/>
      <c r="S940" s="176"/>
      <c r="T940" s="176"/>
      <c r="U940" s="176"/>
      <c r="V940" s="176"/>
      <c r="W940" s="176"/>
    </row>
    <row r="941" spans="1:23">
      <c r="A941" s="175"/>
      <c r="B941" s="175"/>
      <c r="C941" s="175"/>
      <c r="D941" s="175"/>
      <c r="E941" s="175"/>
      <c r="F941" s="175"/>
      <c r="G941" s="175"/>
      <c r="H941" s="175"/>
      <c r="I941" s="176"/>
      <c r="J941" s="176"/>
      <c r="K941" s="176"/>
      <c r="L941" s="176"/>
      <c r="M941" s="176"/>
      <c r="N941" s="176"/>
      <c r="O941" s="176"/>
      <c r="P941" s="176"/>
      <c r="Q941" s="176"/>
      <c r="R941" s="176"/>
      <c r="S941" s="176"/>
      <c r="T941" s="176"/>
      <c r="U941" s="176"/>
      <c r="V941" s="176"/>
      <c r="W941" s="176"/>
    </row>
    <row r="942" spans="1:23">
      <c r="A942" s="175"/>
      <c r="B942" s="175"/>
      <c r="C942" s="175"/>
      <c r="D942" s="175"/>
      <c r="E942" s="175"/>
      <c r="F942" s="175"/>
      <c r="G942" s="175"/>
      <c r="H942" s="175"/>
      <c r="I942" s="176"/>
      <c r="J942" s="176"/>
      <c r="K942" s="176"/>
      <c r="L942" s="176"/>
      <c r="M942" s="176"/>
      <c r="N942" s="176"/>
      <c r="O942" s="176"/>
      <c r="P942" s="176"/>
      <c r="Q942" s="176"/>
      <c r="R942" s="176"/>
      <c r="S942" s="176"/>
      <c r="T942" s="176"/>
      <c r="U942" s="176"/>
      <c r="V942" s="176"/>
      <c r="W942" s="176"/>
    </row>
    <row r="943" spans="1:23">
      <c r="A943" s="175"/>
      <c r="B943" s="175"/>
      <c r="C943" s="175"/>
      <c r="D943" s="175"/>
      <c r="E943" s="175"/>
      <c r="F943" s="175"/>
      <c r="G943" s="175"/>
      <c r="H943" s="175"/>
      <c r="I943" s="176"/>
      <c r="J943" s="176"/>
      <c r="K943" s="176"/>
      <c r="L943" s="176"/>
      <c r="M943" s="176"/>
      <c r="N943" s="176"/>
      <c r="O943" s="176"/>
      <c r="P943" s="176"/>
      <c r="Q943" s="176"/>
      <c r="R943" s="176"/>
      <c r="S943" s="176"/>
      <c r="T943" s="176"/>
      <c r="U943" s="176"/>
      <c r="V943" s="176"/>
      <c r="W943" s="176"/>
    </row>
    <row r="944" spans="1:23">
      <c r="A944" s="175"/>
      <c r="B944" s="175"/>
      <c r="C944" s="175"/>
      <c r="D944" s="175"/>
      <c r="E944" s="175"/>
      <c r="F944" s="175"/>
      <c r="G944" s="175"/>
      <c r="H944" s="175"/>
      <c r="I944" s="176"/>
      <c r="J944" s="176"/>
      <c r="K944" s="176"/>
      <c r="L944" s="176"/>
      <c r="M944" s="176"/>
      <c r="N944" s="176"/>
      <c r="O944" s="176"/>
      <c r="P944" s="176"/>
      <c r="Q944" s="176"/>
      <c r="R944" s="176"/>
      <c r="S944" s="176"/>
      <c r="T944" s="176"/>
      <c r="U944" s="176"/>
      <c r="V944" s="176"/>
      <c r="W944" s="176"/>
    </row>
    <row r="945" spans="1:23">
      <c r="A945" s="175"/>
      <c r="B945" s="175"/>
      <c r="C945" s="175"/>
      <c r="D945" s="175"/>
      <c r="E945" s="175"/>
      <c r="F945" s="175"/>
      <c r="G945" s="175"/>
      <c r="H945" s="175"/>
      <c r="I945" s="176"/>
      <c r="J945" s="176"/>
      <c r="K945" s="176"/>
      <c r="L945" s="176"/>
      <c r="M945" s="176"/>
      <c r="N945" s="176"/>
      <c r="O945" s="176"/>
      <c r="P945" s="176"/>
      <c r="Q945" s="176"/>
      <c r="R945" s="176"/>
      <c r="S945" s="176"/>
      <c r="T945" s="176"/>
      <c r="U945" s="176"/>
      <c r="V945" s="176"/>
      <c r="W945" s="176"/>
    </row>
    <row r="946" spans="1:23">
      <c r="A946" s="175"/>
      <c r="B946" s="175"/>
      <c r="C946" s="175"/>
      <c r="D946" s="175"/>
      <c r="E946" s="175"/>
      <c r="F946" s="175"/>
      <c r="G946" s="175"/>
      <c r="H946" s="175"/>
      <c r="I946" s="176"/>
      <c r="J946" s="176"/>
      <c r="K946" s="176"/>
      <c r="L946" s="176"/>
      <c r="M946" s="176"/>
      <c r="N946" s="176"/>
      <c r="O946" s="176"/>
      <c r="P946" s="176"/>
      <c r="Q946" s="176"/>
      <c r="R946" s="176"/>
      <c r="S946" s="176"/>
      <c r="T946" s="176"/>
      <c r="U946" s="176"/>
      <c r="V946" s="176"/>
      <c r="W946" s="176"/>
    </row>
    <row r="947" spans="1:23">
      <c r="A947" s="175"/>
      <c r="B947" s="175"/>
      <c r="C947" s="175"/>
      <c r="D947" s="175"/>
      <c r="E947" s="175"/>
      <c r="F947" s="175"/>
      <c r="G947" s="175"/>
      <c r="H947" s="175"/>
      <c r="I947" s="176"/>
      <c r="J947" s="176"/>
      <c r="K947" s="176"/>
      <c r="L947" s="176"/>
      <c r="M947" s="176"/>
      <c r="N947" s="176"/>
      <c r="O947" s="176"/>
      <c r="P947" s="176"/>
      <c r="Q947" s="176"/>
      <c r="R947" s="176"/>
      <c r="S947" s="176"/>
      <c r="T947" s="176"/>
      <c r="U947" s="176"/>
      <c r="V947" s="176"/>
      <c r="W947" s="176"/>
    </row>
    <row r="948" spans="1:23">
      <c r="A948" s="175"/>
      <c r="B948" s="175"/>
      <c r="C948" s="175"/>
      <c r="D948" s="175"/>
      <c r="E948" s="175"/>
      <c r="F948" s="175"/>
      <c r="G948" s="175"/>
      <c r="H948" s="175"/>
      <c r="I948" s="176"/>
      <c r="J948" s="176"/>
      <c r="K948" s="176"/>
      <c r="L948" s="176"/>
      <c r="M948" s="176"/>
      <c r="N948" s="176"/>
      <c r="O948" s="176"/>
      <c r="P948" s="176"/>
      <c r="Q948" s="176"/>
      <c r="R948" s="176"/>
      <c r="S948" s="176"/>
      <c r="T948" s="176"/>
      <c r="U948" s="176"/>
      <c r="V948" s="176"/>
      <c r="W948" s="176"/>
    </row>
    <row r="949" spans="1:23">
      <c r="A949" s="175"/>
      <c r="B949" s="175"/>
      <c r="C949" s="175"/>
      <c r="D949" s="175"/>
      <c r="E949" s="175"/>
      <c r="F949" s="175"/>
      <c r="G949" s="175"/>
      <c r="H949" s="175"/>
      <c r="I949" s="176"/>
      <c r="J949" s="176"/>
      <c r="K949" s="176"/>
      <c r="L949" s="176"/>
      <c r="M949" s="176"/>
      <c r="N949" s="176"/>
      <c r="O949" s="176"/>
      <c r="P949" s="176"/>
      <c r="Q949" s="176"/>
      <c r="R949" s="176"/>
      <c r="S949" s="176"/>
      <c r="T949" s="176"/>
      <c r="U949" s="176"/>
      <c r="V949" s="176"/>
      <c r="W949" s="176"/>
    </row>
    <row r="950" spans="1:23">
      <c r="A950" s="175"/>
      <c r="B950" s="175"/>
      <c r="C950" s="175"/>
      <c r="D950" s="175"/>
      <c r="E950" s="175"/>
      <c r="F950" s="175"/>
      <c r="G950" s="175"/>
      <c r="H950" s="175"/>
      <c r="I950" s="176"/>
      <c r="J950" s="176"/>
      <c r="K950" s="176"/>
      <c r="L950" s="176"/>
      <c r="M950" s="176"/>
      <c r="N950" s="176"/>
      <c r="O950" s="176"/>
      <c r="P950" s="176"/>
      <c r="Q950" s="176"/>
      <c r="R950" s="176"/>
      <c r="S950" s="176"/>
      <c r="T950" s="176"/>
      <c r="U950" s="176"/>
      <c r="V950" s="176"/>
      <c r="W950" s="176"/>
    </row>
    <row r="951" spans="1:23">
      <c r="A951" s="175"/>
      <c r="B951" s="175"/>
      <c r="C951" s="175"/>
      <c r="D951" s="175"/>
      <c r="E951" s="175"/>
      <c r="F951" s="175"/>
      <c r="G951" s="175"/>
      <c r="H951" s="175"/>
      <c r="I951" s="176"/>
      <c r="J951" s="176"/>
      <c r="K951" s="176"/>
      <c r="L951" s="176"/>
      <c r="M951" s="176"/>
      <c r="N951" s="176"/>
      <c r="O951" s="176"/>
      <c r="P951" s="176"/>
      <c r="Q951" s="176"/>
      <c r="R951" s="176"/>
      <c r="S951" s="176"/>
      <c r="T951" s="176"/>
      <c r="U951" s="176"/>
      <c r="V951" s="176"/>
      <c r="W951" s="176"/>
    </row>
    <row r="952" spans="1:23">
      <c r="A952" s="175"/>
      <c r="B952" s="175"/>
      <c r="C952" s="175"/>
      <c r="D952" s="175"/>
      <c r="E952" s="175"/>
      <c r="F952" s="175"/>
      <c r="G952" s="175"/>
      <c r="H952" s="175"/>
      <c r="I952" s="176"/>
      <c r="J952" s="176"/>
      <c r="K952" s="176"/>
      <c r="L952" s="176"/>
      <c r="M952" s="176"/>
      <c r="N952" s="176"/>
      <c r="O952" s="176"/>
      <c r="P952" s="176"/>
      <c r="Q952" s="176"/>
      <c r="R952" s="176"/>
      <c r="S952" s="176"/>
      <c r="T952" s="176"/>
      <c r="U952" s="176"/>
      <c r="V952" s="176"/>
      <c r="W952" s="176"/>
    </row>
    <row r="953" spans="1:23">
      <c r="A953" s="175"/>
      <c r="B953" s="175"/>
      <c r="C953" s="175"/>
      <c r="D953" s="175"/>
      <c r="E953" s="175"/>
      <c r="F953" s="175"/>
      <c r="G953" s="175"/>
      <c r="H953" s="175"/>
      <c r="I953" s="176"/>
      <c r="J953" s="176"/>
      <c r="K953" s="176"/>
      <c r="L953" s="176"/>
      <c r="M953" s="176"/>
      <c r="N953" s="176"/>
      <c r="O953" s="176"/>
      <c r="P953" s="176"/>
      <c r="Q953" s="176"/>
      <c r="R953" s="176"/>
      <c r="S953" s="176"/>
      <c r="T953" s="176"/>
      <c r="U953" s="176"/>
      <c r="V953" s="176"/>
      <c r="W953" s="176"/>
    </row>
    <row r="954" spans="1:23">
      <c r="A954" s="175"/>
      <c r="B954" s="175"/>
      <c r="C954" s="175"/>
      <c r="D954" s="175"/>
      <c r="E954" s="175"/>
      <c r="F954" s="175"/>
      <c r="G954" s="175"/>
      <c r="H954" s="175"/>
      <c r="I954" s="176"/>
      <c r="J954" s="176"/>
      <c r="K954" s="176"/>
      <c r="L954" s="176"/>
      <c r="M954" s="176"/>
      <c r="N954" s="176"/>
      <c r="O954" s="176"/>
      <c r="P954" s="176"/>
      <c r="Q954" s="176"/>
      <c r="R954" s="176"/>
      <c r="S954" s="176"/>
      <c r="T954" s="176"/>
      <c r="U954" s="176"/>
      <c r="V954" s="176"/>
      <c r="W954" s="176"/>
    </row>
    <row r="955" spans="1:23">
      <c r="A955" s="175"/>
      <c r="B955" s="175"/>
      <c r="C955" s="175"/>
      <c r="D955" s="175"/>
      <c r="E955" s="175"/>
      <c r="F955" s="175"/>
      <c r="G955" s="175"/>
      <c r="H955" s="175"/>
      <c r="I955" s="176"/>
      <c r="J955" s="176"/>
      <c r="K955" s="176"/>
      <c r="L955" s="176"/>
      <c r="M955" s="176"/>
      <c r="N955" s="176"/>
      <c r="O955" s="176"/>
      <c r="P955" s="176"/>
      <c r="Q955" s="176"/>
      <c r="R955" s="176"/>
      <c r="S955" s="176"/>
      <c r="T955" s="176"/>
      <c r="U955" s="176"/>
      <c r="V955" s="176"/>
      <c r="W955" s="176"/>
    </row>
    <row r="956" spans="1:23">
      <c r="A956" s="175"/>
      <c r="B956" s="175"/>
      <c r="C956" s="175"/>
      <c r="D956" s="175"/>
      <c r="E956" s="175"/>
      <c r="F956" s="175"/>
      <c r="G956" s="175"/>
      <c r="H956" s="175"/>
      <c r="I956" s="176"/>
      <c r="J956" s="176"/>
      <c r="K956" s="176"/>
      <c r="L956" s="176"/>
      <c r="M956" s="176"/>
      <c r="N956" s="176"/>
      <c r="O956" s="176"/>
      <c r="P956" s="176"/>
      <c r="Q956" s="176"/>
      <c r="R956" s="176"/>
      <c r="S956" s="176"/>
      <c r="T956" s="176"/>
      <c r="U956" s="176"/>
      <c r="V956" s="176"/>
      <c r="W956" s="176"/>
    </row>
    <row r="957" spans="1:23">
      <c r="A957" s="175"/>
      <c r="B957" s="175"/>
      <c r="C957" s="175"/>
      <c r="D957" s="175"/>
      <c r="E957" s="175"/>
      <c r="F957" s="175"/>
      <c r="G957" s="175"/>
      <c r="H957" s="175"/>
      <c r="I957" s="176"/>
      <c r="J957" s="176"/>
      <c r="K957" s="176"/>
      <c r="L957" s="176"/>
      <c r="M957" s="176"/>
      <c r="N957" s="176"/>
      <c r="O957" s="176"/>
      <c r="P957" s="176"/>
      <c r="Q957" s="176"/>
      <c r="R957" s="176"/>
      <c r="S957" s="176"/>
      <c r="T957" s="176"/>
      <c r="U957" s="176"/>
      <c r="V957" s="176"/>
      <c r="W957" s="176"/>
    </row>
    <row r="958" spans="1:23">
      <c r="A958" s="175"/>
      <c r="B958" s="175"/>
      <c r="C958" s="175"/>
      <c r="D958" s="175"/>
      <c r="E958" s="175"/>
      <c r="F958" s="175"/>
      <c r="G958" s="175"/>
      <c r="H958" s="175"/>
      <c r="I958" s="176"/>
      <c r="J958" s="176"/>
      <c r="K958" s="176"/>
      <c r="L958" s="176"/>
      <c r="M958" s="176"/>
      <c r="N958" s="176"/>
      <c r="O958" s="176"/>
      <c r="P958" s="176"/>
      <c r="Q958" s="176"/>
      <c r="R958" s="176"/>
      <c r="S958" s="176"/>
      <c r="T958" s="176"/>
      <c r="U958" s="176"/>
      <c r="V958" s="176"/>
      <c r="W958" s="176"/>
    </row>
    <row r="959" spans="1:23">
      <c r="A959" s="175"/>
      <c r="B959" s="175"/>
      <c r="C959" s="175"/>
      <c r="D959" s="175"/>
      <c r="E959" s="175"/>
      <c r="F959" s="175"/>
      <c r="G959" s="175"/>
      <c r="H959" s="175"/>
      <c r="I959" s="176"/>
      <c r="J959" s="176"/>
      <c r="K959" s="176"/>
      <c r="L959" s="176"/>
      <c r="M959" s="176"/>
      <c r="N959" s="176"/>
      <c r="O959" s="176"/>
      <c r="P959" s="176"/>
      <c r="Q959" s="176"/>
      <c r="R959" s="176"/>
      <c r="S959" s="176"/>
      <c r="T959" s="176"/>
      <c r="U959" s="176"/>
      <c r="V959" s="176"/>
      <c r="W959" s="176"/>
    </row>
    <row r="960" spans="1:23">
      <c r="A960" s="175"/>
      <c r="B960" s="175"/>
      <c r="C960" s="175"/>
      <c r="D960" s="175"/>
      <c r="E960" s="175"/>
      <c r="F960" s="175"/>
      <c r="G960" s="175"/>
      <c r="H960" s="175"/>
      <c r="I960" s="176"/>
      <c r="J960" s="176"/>
      <c r="K960" s="176"/>
      <c r="L960" s="176"/>
      <c r="M960" s="176"/>
      <c r="N960" s="176"/>
      <c r="O960" s="176"/>
      <c r="P960" s="176"/>
      <c r="Q960" s="176"/>
      <c r="R960" s="176"/>
      <c r="S960" s="176"/>
      <c r="T960" s="176"/>
      <c r="U960" s="176"/>
      <c r="V960" s="176"/>
      <c r="W960" s="176"/>
    </row>
    <row r="961" spans="1:23">
      <c r="A961" s="175"/>
      <c r="B961" s="175"/>
      <c r="C961" s="175"/>
      <c r="D961" s="175"/>
      <c r="E961" s="175"/>
      <c r="F961" s="175"/>
      <c r="G961" s="175"/>
      <c r="H961" s="175"/>
      <c r="I961" s="176"/>
      <c r="J961" s="176"/>
      <c r="K961" s="176"/>
      <c r="L961" s="176"/>
      <c r="M961" s="176"/>
      <c r="N961" s="176"/>
      <c r="O961" s="176"/>
      <c r="P961" s="176"/>
      <c r="Q961" s="176"/>
      <c r="R961" s="176"/>
      <c r="S961" s="176"/>
      <c r="T961" s="176"/>
      <c r="U961" s="176"/>
      <c r="V961" s="176"/>
      <c r="W961" s="176"/>
    </row>
    <row r="962" spans="1:23">
      <c r="A962" s="175"/>
      <c r="B962" s="175"/>
      <c r="C962" s="175"/>
      <c r="D962" s="175"/>
      <c r="E962" s="175"/>
      <c r="F962" s="175"/>
      <c r="G962" s="175"/>
      <c r="H962" s="175"/>
      <c r="I962" s="176"/>
      <c r="J962" s="176"/>
      <c r="K962" s="176"/>
      <c r="L962" s="176"/>
      <c r="M962" s="176"/>
      <c r="N962" s="176"/>
      <c r="O962" s="176"/>
      <c r="P962" s="176"/>
      <c r="Q962" s="176"/>
      <c r="R962" s="176"/>
      <c r="S962" s="176"/>
      <c r="T962" s="176"/>
      <c r="U962" s="176"/>
      <c r="V962" s="176"/>
      <c r="W962" s="176"/>
    </row>
    <row r="963" spans="1:23">
      <c r="A963" s="175"/>
      <c r="B963" s="175"/>
      <c r="C963" s="175"/>
      <c r="D963" s="175"/>
      <c r="E963" s="175"/>
      <c r="F963" s="175"/>
      <c r="G963" s="175"/>
      <c r="H963" s="175"/>
      <c r="I963" s="176"/>
      <c r="J963" s="176"/>
      <c r="K963" s="176"/>
      <c r="L963" s="176"/>
      <c r="M963" s="176"/>
      <c r="N963" s="176"/>
      <c r="O963" s="176"/>
      <c r="P963" s="176"/>
      <c r="Q963" s="176"/>
      <c r="R963" s="176"/>
      <c r="S963" s="176"/>
      <c r="T963" s="176"/>
      <c r="U963" s="176"/>
      <c r="V963" s="176"/>
      <c r="W963" s="176"/>
    </row>
    <row r="964" spans="1:23">
      <c r="A964" s="175"/>
      <c r="B964" s="175"/>
      <c r="C964" s="175"/>
      <c r="D964" s="175"/>
      <c r="E964" s="175"/>
      <c r="F964" s="175"/>
      <c r="G964" s="175"/>
      <c r="H964" s="175"/>
      <c r="I964" s="176"/>
      <c r="J964" s="176"/>
      <c r="K964" s="176"/>
      <c r="L964" s="176"/>
      <c r="M964" s="176"/>
      <c r="N964" s="176"/>
      <c r="O964" s="176"/>
      <c r="P964" s="176"/>
      <c r="Q964" s="176"/>
      <c r="R964" s="176"/>
      <c r="S964" s="176"/>
      <c r="T964" s="176"/>
      <c r="U964" s="176"/>
      <c r="V964" s="176"/>
      <c r="W964" s="176"/>
    </row>
    <row r="965" spans="1:23">
      <c r="A965" s="175"/>
      <c r="B965" s="175"/>
      <c r="C965" s="175"/>
      <c r="D965" s="175"/>
      <c r="E965" s="175"/>
      <c r="F965" s="175"/>
      <c r="G965" s="175"/>
      <c r="H965" s="175"/>
      <c r="I965" s="176"/>
      <c r="J965" s="176"/>
      <c r="K965" s="176"/>
      <c r="L965" s="176"/>
      <c r="M965" s="176"/>
      <c r="N965" s="176"/>
      <c r="O965" s="176"/>
      <c r="P965" s="176"/>
      <c r="Q965" s="176"/>
      <c r="R965" s="176"/>
      <c r="S965" s="176"/>
      <c r="T965" s="176"/>
      <c r="U965" s="176"/>
      <c r="V965" s="176"/>
      <c r="W965" s="176"/>
    </row>
    <row r="966" spans="1:23">
      <c r="A966" s="175"/>
      <c r="B966" s="175"/>
      <c r="C966" s="175"/>
      <c r="D966" s="175"/>
      <c r="E966" s="175"/>
      <c r="F966" s="175"/>
      <c r="G966" s="175"/>
      <c r="H966" s="175"/>
      <c r="I966" s="176"/>
      <c r="J966" s="176"/>
      <c r="K966" s="176"/>
      <c r="L966" s="176"/>
      <c r="M966" s="176"/>
      <c r="N966" s="176"/>
      <c r="O966" s="176"/>
      <c r="P966" s="176"/>
      <c r="Q966" s="176"/>
      <c r="R966" s="176"/>
      <c r="S966" s="176"/>
      <c r="T966" s="176"/>
      <c r="U966" s="176"/>
      <c r="V966" s="176"/>
      <c r="W966" s="176"/>
    </row>
    <row r="967" spans="1:23">
      <c r="A967" s="175"/>
      <c r="B967" s="175"/>
      <c r="C967" s="175"/>
      <c r="D967" s="175"/>
      <c r="E967" s="175"/>
      <c r="F967" s="175"/>
      <c r="G967" s="175"/>
      <c r="H967" s="175"/>
      <c r="I967" s="176"/>
      <c r="J967" s="176"/>
      <c r="K967" s="176"/>
      <c r="L967" s="176"/>
      <c r="M967" s="176"/>
      <c r="N967" s="176"/>
      <c r="O967" s="176"/>
      <c r="P967" s="176"/>
      <c r="Q967" s="176"/>
      <c r="R967" s="176"/>
      <c r="S967" s="176"/>
      <c r="T967" s="176"/>
      <c r="U967" s="176"/>
      <c r="V967" s="176"/>
      <c r="W967" s="176"/>
    </row>
    <row r="968" spans="1:23">
      <c r="A968" s="175"/>
      <c r="B968" s="175"/>
      <c r="C968" s="175"/>
      <c r="D968" s="175"/>
      <c r="E968" s="175"/>
      <c r="F968" s="175"/>
      <c r="G968" s="175"/>
      <c r="H968" s="175"/>
      <c r="I968" s="176"/>
      <c r="J968" s="176"/>
      <c r="K968" s="176"/>
      <c r="L968" s="176"/>
      <c r="M968" s="176"/>
      <c r="N968" s="176"/>
      <c r="O968" s="176"/>
      <c r="P968" s="176"/>
      <c r="Q968" s="176"/>
      <c r="R968" s="176"/>
      <c r="S968" s="176"/>
      <c r="T968" s="176"/>
      <c r="U968" s="176"/>
      <c r="V968" s="176"/>
      <c r="W968" s="176"/>
    </row>
    <row r="969" spans="1:23">
      <c r="A969" s="175"/>
      <c r="B969" s="175"/>
      <c r="C969" s="175"/>
      <c r="D969" s="175"/>
      <c r="E969" s="175"/>
      <c r="F969" s="175"/>
      <c r="G969" s="175"/>
      <c r="H969" s="175"/>
      <c r="I969" s="176"/>
      <c r="J969" s="176"/>
      <c r="K969" s="176"/>
      <c r="L969" s="176"/>
      <c r="M969" s="176"/>
      <c r="N969" s="176"/>
      <c r="O969" s="176"/>
      <c r="P969" s="176"/>
      <c r="Q969" s="176"/>
      <c r="R969" s="176"/>
      <c r="S969" s="176"/>
      <c r="T969" s="176"/>
      <c r="U969" s="176"/>
      <c r="V969" s="176"/>
      <c r="W969" s="176"/>
    </row>
    <row r="970" spans="1:23">
      <c r="A970" s="175"/>
      <c r="B970" s="175"/>
      <c r="C970" s="175"/>
      <c r="D970" s="175"/>
      <c r="E970" s="175"/>
      <c r="F970" s="175"/>
      <c r="G970" s="175"/>
      <c r="H970" s="175"/>
      <c r="I970" s="176"/>
      <c r="J970" s="176"/>
      <c r="K970" s="176"/>
      <c r="L970" s="176"/>
      <c r="M970" s="176"/>
      <c r="N970" s="176"/>
      <c r="O970" s="176"/>
      <c r="P970" s="176"/>
      <c r="Q970" s="176"/>
      <c r="R970" s="176"/>
      <c r="S970" s="176"/>
      <c r="T970" s="176"/>
      <c r="U970" s="176"/>
      <c r="V970" s="176"/>
      <c r="W970" s="176"/>
    </row>
    <row r="971" spans="1:23">
      <c r="A971" s="175"/>
      <c r="B971" s="175"/>
      <c r="C971" s="175"/>
      <c r="D971" s="175"/>
      <c r="E971" s="175"/>
      <c r="F971" s="175"/>
      <c r="G971" s="175"/>
      <c r="H971" s="175"/>
      <c r="I971" s="176"/>
      <c r="J971" s="176"/>
      <c r="K971" s="176"/>
      <c r="L971" s="176"/>
      <c r="M971" s="176"/>
      <c r="N971" s="176"/>
      <c r="O971" s="176"/>
      <c r="P971" s="176"/>
      <c r="Q971" s="176"/>
      <c r="R971" s="176"/>
      <c r="S971" s="176"/>
      <c r="T971" s="176"/>
      <c r="U971" s="176"/>
      <c r="V971" s="176"/>
      <c r="W971" s="176"/>
    </row>
    <row r="972" spans="1:23">
      <c r="A972" s="175"/>
      <c r="B972" s="175"/>
      <c r="C972" s="175"/>
      <c r="D972" s="175"/>
      <c r="E972" s="175"/>
      <c r="F972" s="175"/>
      <c r="G972" s="175"/>
      <c r="H972" s="175"/>
      <c r="I972" s="176"/>
      <c r="J972" s="176"/>
      <c r="K972" s="176"/>
      <c r="L972" s="176"/>
      <c r="M972" s="176"/>
      <c r="N972" s="176"/>
      <c r="O972" s="176"/>
      <c r="P972" s="176"/>
      <c r="Q972" s="176"/>
      <c r="R972" s="176"/>
      <c r="S972" s="176"/>
      <c r="T972" s="176"/>
      <c r="U972" s="176"/>
      <c r="V972" s="176"/>
      <c r="W972" s="176"/>
    </row>
    <row r="973" spans="1:23">
      <c r="A973" s="175"/>
      <c r="B973" s="175"/>
      <c r="C973" s="175"/>
      <c r="D973" s="175"/>
      <c r="E973" s="175"/>
      <c r="F973" s="175"/>
      <c r="G973" s="175"/>
      <c r="H973" s="175"/>
      <c r="I973" s="176"/>
      <c r="J973" s="176"/>
      <c r="K973" s="176"/>
      <c r="L973" s="176"/>
      <c r="M973" s="176"/>
      <c r="N973" s="176"/>
      <c r="O973" s="176"/>
      <c r="P973" s="176"/>
      <c r="Q973" s="176"/>
      <c r="R973" s="176"/>
      <c r="S973" s="176"/>
      <c r="T973" s="176"/>
      <c r="U973" s="176"/>
      <c r="V973" s="176"/>
      <c r="W973" s="176"/>
    </row>
    <row r="974" spans="1:23">
      <c r="A974" s="175"/>
      <c r="B974" s="175"/>
      <c r="C974" s="175"/>
      <c r="D974" s="175"/>
      <c r="E974" s="175"/>
      <c r="F974" s="175"/>
      <c r="G974" s="175"/>
      <c r="H974" s="175"/>
      <c r="I974" s="176"/>
      <c r="J974" s="176"/>
      <c r="K974" s="176"/>
      <c r="L974" s="176"/>
      <c r="M974" s="176"/>
      <c r="N974" s="176"/>
      <c r="O974" s="176"/>
      <c r="P974" s="176"/>
      <c r="Q974" s="176"/>
      <c r="R974" s="176"/>
      <c r="S974" s="176"/>
      <c r="T974" s="176"/>
      <c r="U974" s="176"/>
      <c r="V974" s="176"/>
      <c r="W974" s="176"/>
    </row>
    <row r="975" spans="1:23">
      <c r="A975" s="175"/>
      <c r="B975" s="175"/>
      <c r="C975" s="175"/>
      <c r="D975" s="175"/>
      <c r="E975" s="175"/>
      <c r="F975" s="175"/>
      <c r="G975" s="175"/>
      <c r="H975" s="175"/>
      <c r="I975" s="176"/>
      <c r="J975" s="176"/>
      <c r="K975" s="176"/>
      <c r="L975" s="176"/>
      <c r="M975" s="176"/>
      <c r="N975" s="176"/>
      <c r="O975" s="176"/>
      <c r="P975" s="176"/>
      <c r="Q975" s="176"/>
      <c r="R975" s="176"/>
      <c r="S975" s="176"/>
      <c r="T975" s="176"/>
      <c r="U975" s="176"/>
      <c r="V975" s="176"/>
      <c r="W975" s="176"/>
    </row>
    <row r="976" spans="1:23">
      <c r="A976" s="175"/>
      <c r="B976" s="175"/>
      <c r="C976" s="175"/>
      <c r="D976" s="175"/>
      <c r="E976" s="175"/>
      <c r="F976" s="175"/>
      <c r="G976" s="175"/>
      <c r="H976" s="175"/>
      <c r="I976" s="176"/>
      <c r="J976" s="176"/>
      <c r="K976" s="176"/>
      <c r="L976" s="176"/>
      <c r="M976" s="176"/>
      <c r="N976" s="176"/>
      <c r="O976" s="176"/>
      <c r="P976" s="176"/>
      <c r="Q976" s="176"/>
      <c r="R976" s="176"/>
      <c r="S976" s="176"/>
      <c r="T976" s="176"/>
      <c r="U976" s="176"/>
      <c r="V976" s="176"/>
      <c r="W976" s="176"/>
    </row>
    <row r="977" spans="1:23">
      <c r="A977" s="175"/>
      <c r="B977" s="175"/>
      <c r="C977" s="175"/>
      <c r="D977" s="175"/>
      <c r="E977" s="175"/>
      <c r="F977" s="175"/>
      <c r="G977" s="175"/>
      <c r="H977" s="175"/>
      <c r="I977" s="176"/>
      <c r="J977" s="176"/>
      <c r="K977" s="176"/>
      <c r="L977" s="176"/>
      <c r="M977" s="176"/>
      <c r="N977" s="176"/>
      <c r="O977" s="176"/>
      <c r="P977" s="176"/>
      <c r="Q977" s="176"/>
      <c r="R977" s="176"/>
      <c r="S977" s="176"/>
      <c r="T977" s="176"/>
      <c r="U977" s="176"/>
      <c r="V977" s="176"/>
      <c r="W977" s="176"/>
    </row>
    <row r="978" spans="1:23">
      <c r="A978" s="175"/>
      <c r="B978" s="175"/>
      <c r="C978" s="175"/>
      <c r="D978" s="175"/>
      <c r="E978" s="175"/>
      <c r="F978" s="175"/>
      <c r="G978" s="175"/>
      <c r="H978" s="175"/>
      <c r="I978" s="176"/>
      <c r="J978" s="176"/>
      <c r="K978" s="176"/>
      <c r="L978" s="176"/>
      <c r="M978" s="176"/>
      <c r="N978" s="176"/>
      <c r="O978" s="176"/>
      <c r="P978" s="176"/>
      <c r="Q978" s="176"/>
      <c r="R978" s="176"/>
      <c r="S978" s="176"/>
      <c r="T978" s="176"/>
      <c r="U978" s="176"/>
      <c r="V978" s="176"/>
      <c r="W978" s="176"/>
    </row>
    <row r="979" spans="1:23">
      <c r="A979" s="175"/>
      <c r="B979" s="175"/>
      <c r="C979" s="175"/>
      <c r="D979" s="175"/>
      <c r="E979" s="175"/>
      <c r="F979" s="175"/>
      <c r="G979" s="175"/>
      <c r="H979" s="175"/>
      <c r="I979" s="176"/>
      <c r="J979" s="176"/>
      <c r="K979" s="176"/>
      <c r="L979" s="176"/>
      <c r="M979" s="176"/>
      <c r="N979" s="176"/>
      <c r="O979" s="176"/>
      <c r="P979" s="176"/>
      <c r="Q979" s="176"/>
      <c r="R979" s="176"/>
      <c r="S979" s="176"/>
      <c r="T979" s="176"/>
      <c r="U979" s="176"/>
      <c r="V979" s="176"/>
      <c r="W979" s="176"/>
    </row>
    <row r="980" spans="1:23">
      <c r="A980" s="175"/>
      <c r="B980" s="175"/>
      <c r="C980" s="175"/>
      <c r="D980" s="175"/>
      <c r="E980" s="175"/>
      <c r="F980" s="175"/>
      <c r="G980" s="175"/>
      <c r="H980" s="175"/>
      <c r="I980" s="176"/>
      <c r="J980" s="176"/>
      <c r="K980" s="176"/>
      <c r="L980" s="176"/>
      <c r="M980" s="176"/>
      <c r="N980" s="176"/>
      <c r="O980" s="176"/>
      <c r="P980" s="176"/>
      <c r="Q980" s="176"/>
      <c r="R980" s="176"/>
      <c r="S980" s="176"/>
      <c r="T980" s="176"/>
      <c r="U980" s="176"/>
      <c r="V980" s="176"/>
      <c r="W980" s="176"/>
    </row>
    <row r="981" spans="1:23">
      <c r="A981" s="175"/>
      <c r="B981" s="175"/>
      <c r="C981" s="175"/>
      <c r="D981" s="175"/>
      <c r="E981" s="175"/>
      <c r="F981" s="175"/>
      <c r="G981" s="175"/>
      <c r="H981" s="175"/>
      <c r="I981" s="176"/>
      <c r="J981" s="176"/>
      <c r="K981" s="176"/>
      <c r="L981" s="176"/>
      <c r="M981" s="176"/>
      <c r="N981" s="176"/>
      <c r="O981" s="176"/>
      <c r="P981" s="176"/>
      <c r="Q981" s="176"/>
      <c r="R981" s="176"/>
      <c r="S981" s="176"/>
      <c r="T981" s="176"/>
      <c r="U981" s="176"/>
      <c r="V981" s="176"/>
      <c r="W981" s="176"/>
    </row>
    <row r="982" spans="1:23">
      <c r="A982" s="175"/>
      <c r="B982" s="175"/>
      <c r="C982" s="175"/>
      <c r="D982" s="175"/>
      <c r="E982" s="175"/>
      <c r="F982" s="175"/>
      <c r="G982" s="175"/>
      <c r="H982" s="175"/>
      <c r="I982" s="176"/>
      <c r="J982" s="176"/>
      <c r="K982" s="176"/>
      <c r="L982" s="176"/>
      <c r="M982" s="176"/>
      <c r="N982" s="176"/>
      <c r="O982" s="176"/>
      <c r="P982" s="176"/>
      <c r="Q982" s="176"/>
      <c r="R982" s="176"/>
      <c r="S982" s="176"/>
      <c r="T982" s="176"/>
      <c r="U982" s="176"/>
      <c r="V982" s="176"/>
      <c r="W982" s="176"/>
    </row>
    <row r="983" spans="1:23">
      <c r="A983" s="175"/>
      <c r="B983" s="175"/>
      <c r="C983" s="175"/>
      <c r="D983" s="175"/>
      <c r="E983" s="175"/>
      <c r="F983" s="175"/>
      <c r="G983" s="175"/>
      <c r="H983" s="175"/>
      <c r="I983" s="176"/>
      <c r="J983" s="176"/>
      <c r="K983" s="176"/>
      <c r="L983" s="176"/>
      <c r="M983" s="176"/>
      <c r="N983" s="176"/>
      <c r="O983" s="176"/>
      <c r="P983" s="176"/>
      <c r="Q983" s="176"/>
      <c r="R983" s="176"/>
      <c r="S983" s="176"/>
      <c r="T983" s="176"/>
      <c r="U983" s="176"/>
      <c r="V983" s="176"/>
      <c r="W983" s="176"/>
    </row>
    <row r="984" spans="1:23">
      <c r="A984" s="175"/>
      <c r="B984" s="175"/>
      <c r="C984" s="175"/>
      <c r="D984" s="175"/>
      <c r="E984" s="175"/>
      <c r="F984" s="175"/>
      <c r="G984" s="175"/>
      <c r="H984" s="175"/>
      <c r="I984" s="176"/>
      <c r="J984" s="176"/>
      <c r="K984" s="176"/>
      <c r="L984" s="176"/>
      <c r="M984" s="176"/>
      <c r="N984" s="176"/>
      <c r="O984" s="176"/>
      <c r="P984" s="176"/>
      <c r="Q984" s="176"/>
      <c r="R984" s="176"/>
      <c r="S984" s="176"/>
      <c r="T984" s="176"/>
      <c r="U984" s="176"/>
      <c r="V984" s="176"/>
      <c r="W984" s="176"/>
    </row>
    <row r="985" spans="1:23">
      <c r="A985" s="175"/>
      <c r="B985" s="175"/>
      <c r="C985" s="175"/>
      <c r="D985" s="175"/>
      <c r="E985" s="175"/>
      <c r="F985" s="175"/>
      <c r="G985" s="175"/>
      <c r="H985" s="175"/>
      <c r="I985" s="176"/>
      <c r="J985" s="176"/>
      <c r="K985" s="176"/>
      <c r="L985" s="176"/>
      <c r="M985" s="176"/>
      <c r="N985" s="176"/>
      <c r="O985" s="176"/>
      <c r="P985" s="176"/>
      <c r="Q985" s="176"/>
      <c r="R985" s="176"/>
      <c r="S985" s="176"/>
      <c r="T985" s="176"/>
      <c r="U985" s="176"/>
      <c r="V985" s="176"/>
      <c r="W985" s="176"/>
    </row>
    <row r="986" spans="1:23">
      <c r="A986" s="175"/>
      <c r="B986" s="175"/>
      <c r="C986" s="175"/>
      <c r="D986" s="175"/>
      <c r="E986" s="175"/>
      <c r="F986" s="175"/>
      <c r="G986" s="175"/>
      <c r="H986" s="175"/>
      <c r="I986" s="176"/>
      <c r="J986" s="176"/>
      <c r="K986" s="176"/>
      <c r="L986" s="176"/>
      <c r="M986" s="176"/>
      <c r="N986" s="176"/>
      <c r="O986" s="176"/>
      <c r="P986" s="176"/>
      <c r="Q986" s="176"/>
      <c r="R986" s="176"/>
      <c r="S986" s="176"/>
      <c r="T986" s="176"/>
      <c r="U986" s="176"/>
      <c r="V986" s="176"/>
      <c r="W986" s="176"/>
    </row>
    <row r="987" spans="1:23">
      <c r="A987" s="175"/>
      <c r="B987" s="175"/>
      <c r="C987" s="175"/>
      <c r="D987" s="175"/>
      <c r="E987" s="175"/>
      <c r="F987" s="175"/>
      <c r="G987" s="175"/>
      <c r="H987" s="175"/>
      <c r="I987" s="176"/>
      <c r="J987" s="176"/>
      <c r="K987" s="176"/>
      <c r="L987" s="176"/>
      <c r="M987" s="176"/>
      <c r="N987" s="176"/>
      <c r="O987" s="176"/>
      <c r="P987" s="176"/>
      <c r="Q987" s="176"/>
      <c r="R987" s="176"/>
      <c r="S987" s="176"/>
      <c r="T987" s="176"/>
      <c r="U987" s="176"/>
      <c r="V987" s="176"/>
      <c r="W987" s="176"/>
    </row>
    <row r="988" spans="1:23">
      <c r="A988" s="175"/>
      <c r="B988" s="175"/>
      <c r="C988" s="175"/>
      <c r="D988" s="175"/>
      <c r="E988" s="175"/>
      <c r="F988" s="175"/>
      <c r="G988" s="175"/>
      <c r="H988" s="175"/>
      <c r="I988" s="176"/>
      <c r="J988" s="176"/>
      <c r="K988" s="176"/>
      <c r="L988" s="176"/>
      <c r="M988" s="176"/>
      <c r="N988" s="176"/>
      <c r="O988" s="176"/>
      <c r="P988" s="176"/>
      <c r="Q988" s="176"/>
      <c r="R988" s="176"/>
      <c r="S988" s="176"/>
      <c r="T988" s="176"/>
      <c r="U988" s="176"/>
      <c r="V988" s="176"/>
      <c r="W988" s="176"/>
    </row>
    <row r="989" spans="1:23">
      <c r="A989" s="175"/>
      <c r="B989" s="175"/>
      <c r="C989" s="175"/>
      <c r="D989" s="175"/>
      <c r="E989" s="175"/>
      <c r="F989" s="175"/>
      <c r="G989" s="175"/>
      <c r="H989" s="175"/>
      <c r="I989" s="176"/>
      <c r="J989" s="176"/>
      <c r="K989" s="176"/>
      <c r="L989" s="176"/>
      <c r="M989" s="176"/>
      <c r="N989" s="176"/>
      <c r="O989" s="176"/>
      <c r="P989" s="176"/>
      <c r="Q989" s="176"/>
      <c r="R989" s="176"/>
      <c r="S989" s="176"/>
      <c r="T989" s="176"/>
      <c r="U989" s="176"/>
      <c r="V989" s="176"/>
      <c r="W989" s="176"/>
    </row>
    <row r="990" spans="1:23">
      <c r="A990" s="175"/>
      <c r="B990" s="175"/>
      <c r="C990" s="175"/>
      <c r="D990" s="175"/>
      <c r="E990" s="175"/>
      <c r="F990" s="175"/>
      <c r="G990" s="175"/>
      <c r="H990" s="175"/>
      <c r="I990" s="176"/>
      <c r="J990" s="176"/>
      <c r="K990" s="176"/>
      <c r="L990" s="176"/>
      <c r="M990" s="176"/>
      <c r="N990" s="176"/>
      <c r="O990" s="176"/>
      <c r="P990" s="176"/>
      <c r="Q990" s="176"/>
      <c r="R990" s="176"/>
      <c r="S990" s="176"/>
      <c r="T990" s="176"/>
      <c r="U990" s="176"/>
      <c r="V990" s="176"/>
      <c r="W990" s="176"/>
    </row>
    <row r="991" spans="1:23">
      <c r="A991" s="175"/>
      <c r="B991" s="175"/>
      <c r="C991" s="175"/>
      <c r="D991" s="175"/>
      <c r="E991" s="175"/>
      <c r="F991" s="175"/>
      <c r="G991" s="175"/>
      <c r="H991" s="175"/>
      <c r="I991" s="176"/>
      <c r="J991" s="176"/>
      <c r="K991" s="176"/>
      <c r="L991" s="176"/>
      <c r="M991" s="176"/>
      <c r="N991" s="176"/>
      <c r="O991" s="176"/>
      <c r="P991" s="176"/>
      <c r="Q991" s="176"/>
      <c r="R991" s="176"/>
      <c r="S991" s="176"/>
      <c r="T991" s="176"/>
      <c r="U991" s="176"/>
      <c r="V991" s="176"/>
      <c r="W991" s="176"/>
    </row>
    <row r="992" spans="1:23">
      <c r="A992" s="175"/>
      <c r="B992" s="175"/>
      <c r="C992" s="175"/>
      <c r="D992" s="175"/>
      <c r="E992" s="175"/>
      <c r="F992" s="175"/>
      <c r="G992" s="175"/>
      <c r="H992" s="175"/>
      <c r="I992" s="176"/>
      <c r="J992" s="176"/>
      <c r="K992" s="176"/>
      <c r="L992" s="176"/>
      <c r="M992" s="176"/>
      <c r="N992" s="176"/>
      <c r="O992" s="176"/>
      <c r="P992" s="176"/>
      <c r="Q992" s="176"/>
      <c r="R992" s="176"/>
      <c r="S992" s="176"/>
      <c r="T992" s="176"/>
      <c r="U992" s="176"/>
      <c r="V992" s="176"/>
      <c r="W992" s="176"/>
    </row>
    <row r="993" spans="1:23">
      <c r="A993" s="175"/>
      <c r="B993" s="175"/>
      <c r="C993" s="175"/>
      <c r="D993" s="175"/>
      <c r="E993" s="175"/>
      <c r="F993" s="175"/>
      <c r="G993" s="175"/>
      <c r="H993" s="175"/>
      <c r="I993" s="176"/>
      <c r="J993" s="176"/>
      <c r="K993" s="176"/>
      <c r="L993" s="176"/>
      <c r="M993" s="176"/>
      <c r="N993" s="176"/>
      <c r="O993" s="176"/>
      <c r="P993" s="176"/>
      <c r="Q993" s="176"/>
      <c r="R993" s="176"/>
      <c r="S993" s="176"/>
      <c r="T993" s="176"/>
      <c r="U993" s="176"/>
      <c r="V993" s="176"/>
      <c r="W993" s="176"/>
    </row>
    <row r="994" spans="1:23">
      <c r="A994" s="175"/>
      <c r="B994" s="175"/>
      <c r="C994" s="175"/>
      <c r="D994" s="175"/>
      <c r="E994" s="175"/>
      <c r="F994" s="175"/>
      <c r="G994" s="175"/>
      <c r="H994" s="175"/>
      <c r="I994" s="176"/>
      <c r="J994" s="176"/>
      <c r="K994" s="176"/>
      <c r="L994" s="176"/>
      <c r="M994" s="176"/>
      <c r="N994" s="176"/>
      <c r="O994" s="176"/>
      <c r="P994" s="176"/>
      <c r="Q994" s="176"/>
      <c r="R994" s="176"/>
      <c r="S994" s="176"/>
      <c r="T994" s="176"/>
      <c r="U994" s="176"/>
      <c r="V994" s="176"/>
      <c r="W994" s="176"/>
    </row>
    <row r="995" spans="1:23">
      <c r="A995" s="175"/>
      <c r="B995" s="175"/>
      <c r="C995" s="175"/>
      <c r="D995" s="175"/>
      <c r="E995" s="175"/>
      <c r="F995" s="175"/>
      <c r="G995" s="175"/>
      <c r="H995" s="175"/>
      <c r="I995" s="176"/>
      <c r="J995" s="176"/>
      <c r="K995" s="176"/>
      <c r="L995" s="176"/>
      <c r="M995" s="176"/>
      <c r="N995" s="176"/>
      <c r="O995" s="176"/>
      <c r="P995" s="176"/>
      <c r="Q995" s="176"/>
      <c r="R995" s="176"/>
      <c r="S995" s="176"/>
      <c r="T995" s="176"/>
      <c r="U995" s="176"/>
      <c r="V995" s="176"/>
      <c r="W995" s="176"/>
    </row>
    <row r="996" spans="1:23">
      <c r="A996" s="175"/>
      <c r="B996" s="175"/>
      <c r="C996" s="175"/>
      <c r="D996" s="175"/>
      <c r="E996" s="175"/>
      <c r="F996" s="175"/>
      <c r="G996" s="175"/>
      <c r="H996" s="175"/>
      <c r="I996" s="176"/>
      <c r="J996" s="176"/>
      <c r="K996" s="176"/>
      <c r="L996" s="176"/>
      <c r="M996" s="176"/>
      <c r="N996" s="176"/>
      <c r="O996" s="176"/>
      <c r="P996" s="176"/>
      <c r="Q996" s="176"/>
      <c r="R996" s="176"/>
      <c r="S996" s="176"/>
      <c r="T996" s="176"/>
      <c r="U996" s="176"/>
      <c r="V996" s="176"/>
      <c r="W996" s="176"/>
    </row>
    <row r="997" spans="1:23">
      <c r="A997" s="175"/>
      <c r="B997" s="175"/>
      <c r="C997" s="175"/>
      <c r="D997" s="175"/>
      <c r="E997" s="175"/>
      <c r="F997" s="175"/>
      <c r="G997" s="175"/>
      <c r="H997" s="175"/>
      <c r="I997" s="176"/>
      <c r="J997" s="176"/>
      <c r="K997" s="176"/>
      <c r="L997" s="176"/>
      <c r="M997" s="176"/>
      <c r="N997" s="176"/>
      <c r="O997" s="176"/>
      <c r="P997" s="176"/>
      <c r="Q997" s="176"/>
      <c r="R997" s="176"/>
      <c r="S997" s="176"/>
      <c r="T997" s="176"/>
      <c r="U997" s="176"/>
      <c r="V997" s="176"/>
      <c r="W997" s="176"/>
    </row>
    <row r="998" spans="1:23">
      <c r="A998" s="175"/>
      <c r="B998" s="175"/>
      <c r="C998" s="175"/>
      <c r="D998" s="175"/>
      <c r="E998" s="175"/>
      <c r="F998" s="175"/>
      <c r="G998" s="175"/>
      <c r="H998" s="175"/>
      <c r="I998" s="176"/>
      <c r="J998" s="176"/>
      <c r="K998" s="176"/>
      <c r="L998" s="176"/>
      <c r="M998" s="176"/>
      <c r="N998" s="176"/>
      <c r="O998" s="176"/>
      <c r="P998" s="176"/>
      <c r="Q998" s="176"/>
      <c r="R998" s="176"/>
      <c r="S998" s="176"/>
      <c r="T998" s="176"/>
      <c r="U998" s="176"/>
      <c r="V998" s="176"/>
      <c r="W998" s="176"/>
    </row>
    <row r="999" spans="1:23">
      <c r="A999" s="175"/>
      <c r="B999" s="175"/>
      <c r="C999" s="175"/>
      <c r="D999" s="175"/>
      <c r="E999" s="175"/>
      <c r="F999" s="175"/>
      <c r="G999" s="175"/>
      <c r="H999" s="175"/>
      <c r="I999" s="176"/>
      <c r="J999" s="176"/>
      <c r="K999" s="176"/>
      <c r="L999" s="176"/>
      <c r="M999" s="176"/>
      <c r="N999" s="176"/>
      <c r="O999" s="176"/>
      <c r="P999" s="176"/>
      <c r="Q999" s="176"/>
      <c r="R999" s="176"/>
      <c r="S999" s="176"/>
      <c r="T999" s="176"/>
      <c r="U999" s="176"/>
      <c r="V999" s="176"/>
      <c r="W999" s="176"/>
    </row>
    <row r="1000" spans="1:23">
      <c r="A1000" s="175"/>
      <c r="B1000" s="175"/>
      <c r="C1000" s="175"/>
      <c r="D1000" s="175"/>
      <c r="E1000" s="175"/>
      <c r="F1000" s="175"/>
      <c r="G1000" s="175"/>
      <c r="H1000" s="175"/>
      <c r="I1000" s="176"/>
      <c r="J1000" s="176"/>
      <c r="K1000" s="176"/>
      <c r="L1000" s="176"/>
      <c r="M1000" s="176"/>
      <c r="N1000" s="176"/>
      <c r="O1000" s="176"/>
      <c r="P1000" s="176"/>
      <c r="Q1000" s="176"/>
      <c r="R1000" s="176"/>
      <c r="S1000" s="176"/>
      <c r="T1000" s="176"/>
      <c r="U1000" s="176"/>
      <c r="V1000" s="176"/>
      <c r="W1000" s="176"/>
    </row>
  </sheetData>
  <mergeCells count="56">
    <mergeCell ref="A10:A12"/>
    <mergeCell ref="B19:B21"/>
    <mergeCell ref="C19:C21"/>
    <mergeCell ref="A19:A21"/>
    <mergeCell ref="A22:A24"/>
    <mergeCell ref="C22:C24"/>
    <mergeCell ref="B22:B24"/>
    <mergeCell ref="B13:B15"/>
    <mergeCell ref="C13:C15"/>
    <mergeCell ref="A13:A15"/>
    <mergeCell ref="C16:C18"/>
    <mergeCell ref="B16:B18"/>
    <mergeCell ref="A16:A18"/>
    <mergeCell ref="K15:M16"/>
    <mergeCell ref="K17:M18"/>
    <mergeCell ref="E10:E12"/>
    <mergeCell ref="B10:B12"/>
    <mergeCell ref="N15:N16"/>
    <mergeCell ref="N17:N18"/>
    <mergeCell ref="N13:N14"/>
    <mergeCell ref="K13:M14"/>
    <mergeCell ref="C10:C12"/>
    <mergeCell ref="D10:D12"/>
    <mergeCell ref="F16:F18"/>
    <mergeCell ref="E16:E18"/>
    <mergeCell ref="H16:H18"/>
    <mergeCell ref="H10:H12"/>
    <mergeCell ref="F10:F12"/>
    <mergeCell ref="G10:G12"/>
    <mergeCell ref="D6:H6"/>
    <mergeCell ref="B6:C8"/>
    <mergeCell ref="N11:N12"/>
    <mergeCell ref="K11:M12"/>
    <mergeCell ref="B3:N4"/>
    <mergeCell ref="H61:I61"/>
    <mergeCell ref="H62:I62"/>
    <mergeCell ref="H60:I60"/>
    <mergeCell ref="H58:I58"/>
    <mergeCell ref="H59:I59"/>
    <mergeCell ref="H13:H15"/>
    <mergeCell ref="E13:E15"/>
    <mergeCell ref="G22:G24"/>
    <mergeCell ref="G16:G18"/>
    <mergeCell ref="E19:E21"/>
    <mergeCell ref="H22:H24"/>
    <mergeCell ref="F19:F21"/>
    <mergeCell ref="G19:G21"/>
    <mergeCell ref="H19:H21"/>
    <mergeCell ref="F22:F24"/>
    <mergeCell ref="E22:E24"/>
    <mergeCell ref="D22:D24"/>
    <mergeCell ref="D13:D15"/>
    <mergeCell ref="F13:F15"/>
    <mergeCell ref="G13:G15"/>
    <mergeCell ref="D19:D21"/>
    <mergeCell ref="D16:D1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MAPA DE RIESGOS</vt:lpstr>
      <vt:lpstr>MATRIZ CALIFICACIÓN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Rodriguez Camargo</dc:creator>
  <cp:lastModifiedBy>Raymon Guillermo Sales</cp:lastModifiedBy>
  <dcterms:created xsi:type="dcterms:W3CDTF">2016-05-04T16:02:42Z</dcterms:created>
  <dcterms:modified xsi:type="dcterms:W3CDTF">2016-09-13T19:39:04Z</dcterms:modified>
</cp:coreProperties>
</file>