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6615" windowHeight="9150"/>
  </bookViews>
  <sheets>
    <sheet name="PAI PNN" sheetId="1" r:id="rId1"/>
    <sheet name="Hoja1" sheetId="2" r:id="rId2"/>
    <sheet name="Hoja2" sheetId="3" r:id="rId3"/>
  </sheets>
  <definedNames>
    <definedName name="DEDOS">'PAI PNN'!$R$1:$T$119</definedName>
    <definedName name="DEUNO">'PAI PNN'!$A$1:$O$119</definedName>
    <definedName name="DGDOS">'PAI PNN'!$AJ$1:$AL$119</definedName>
    <definedName name="DGUNO">'PAI PNN'!$V$1:$AG$119</definedName>
    <definedName name="NombreRango1">'PAI PNN'!$A$1:$BS$119</definedName>
  </definedNames>
  <calcPr calcId="145621"/>
</workbook>
</file>

<file path=xl/calcChain.xml><?xml version="1.0" encoding="utf-8"?>
<calcChain xmlns="http://schemas.openxmlformats.org/spreadsheetml/2006/main">
  <c r="AA4" i="1" l="1"/>
  <c r="E14" i="3" l="1"/>
  <c r="AI109" i="1" l="1"/>
  <c r="AI110" i="1"/>
  <c r="AI88" i="1"/>
  <c r="AI91" i="1" l="1"/>
  <c r="AI9" i="1" l="1"/>
  <c r="AI4" i="1"/>
  <c r="Q69" i="1"/>
  <c r="Q68" i="1"/>
  <c r="Q67" i="1"/>
  <c r="Q57" i="1"/>
  <c r="Q56" i="1"/>
  <c r="Q48" i="1"/>
  <c r="Q29" i="1"/>
  <c r="Q25" i="1"/>
  <c r="Q11" i="1"/>
  <c r="Q22" i="1"/>
  <c r="Q23" i="1"/>
  <c r="Q18" i="1"/>
  <c r="Q14" i="1"/>
  <c r="AI6" i="1"/>
  <c r="AI7" i="1"/>
  <c r="AI8" i="1"/>
  <c r="AI111" i="1"/>
  <c r="AI112" i="1"/>
  <c r="AI113" i="1"/>
  <c r="AI114" i="1"/>
  <c r="AI115" i="1"/>
  <c r="AI116" i="1"/>
  <c r="AI117" i="1"/>
  <c r="AI118" i="1"/>
  <c r="AI119" i="1"/>
  <c r="AI106" i="1"/>
  <c r="AI107" i="1"/>
  <c r="AI108"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2" i="1"/>
  <c r="AI83" i="1"/>
  <c r="AI84" i="1"/>
  <c r="AI85" i="1"/>
  <c r="AI86" i="1"/>
  <c r="AI87" i="1"/>
  <c r="AI89" i="1"/>
  <c r="AI90" i="1"/>
  <c r="AI92" i="1"/>
  <c r="AI93" i="1"/>
  <c r="AI94" i="1"/>
  <c r="AI95" i="1"/>
  <c r="AI96" i="1"/>
  <c r="AI97" i="1"/>
  <c r="AI98" i="1"/>
  <c r="AI99" i="1"/>
  <c r="AI100" i="1"/>
  <c r="AI101" i="1"/>
  <c r="AI102" i="1"/>
  <c r="AI103" i="1"/>
  <c r="AI104" i="1"/>
  <c r="AI105" i="1"/>
  <c r="AI10" i="1"/>
  <c r="Q119" i="1"/>
  <c r="Q118" i="1"/>
  <c r="Q117" i="1"/>
  <c r="Q116" i="1"/>
  <c r="Q114" i="1"/>
  <c r="Q89" i="1"/>
  <c r="Q87" i="1"/>
  <c r="Q86" i="1"/>
  <c r="Q85" i="1"/>
  <c r="Q80" i="1"/>
  <c r="Q78" i="1"/>
  <c r="Q73" i="1"/>
  <c r="R73" i="1" s="1"/>
  <c r="Q72" i="1"/>
  <c r="Q62" i="1"/>
  <c r="Q61" i="1"/>
  <c r="Q60" i="1"/>
  <c r="Q49" i="1"/>
  <c r="Q45" i="1"/>
  <c r="Q44" i="1"/>
  <c r="Q42" i="1"/>
  <c r="Q41" i="1"/>
  <c r="Q38" i="1"/>
  <c r="Q35" i="1"/>
  <c r="Q19" i="1"/>
  <c r="Q16" i="1"/>
  <c r="Q6" i="1"/>
  <c r="Q9" i="1"/>
  <c r="Q8" i="1"/>
  <c r="Q5" i="1"/>
  <c r="Q4" i="1"/>
  <c r="Q7" i="1"/>
  <c r="AC119" i="1"/>
  <c r="AC118" i="1"/>
  <c r="AC117" i="1"/>
  <c r="K117" i="1"/>
  <c r="AC116" i="1"/>
  <c r="K116" i="1"/>
  <c r="AC115" i="1"/>
  <c r="Q115" i="1"/>
  <c r="AC114" i="1"/>
  <c r="K114" i="1"/>
  <c r="AC113" i="1"/>
  <c r="Q113" i="1"/>
  <c r="Q112" i="1"/>
  <c r="AC111" i="1"/>
  <c r="Q111" i="1"/>
  <c r="AC110" i="1"/>
  <c r="Q110" i="1"/>
  <c r="AC109" i="1"/>
  <c r="Q109" i="1"/>
  <c r="AC108" i="1"/>
  <c r="Q108" i="1"/>
  <c r="AC107" i="1"/>
  <c r="Q107" i="1"/>
  <c r="AC106" i="1"/>
  <c r="Q106" i="1"/>
  <c r="AC105" i="1"/>
  <c r="Q105" i="1"/>
  <c r="Q104" i="1"/>
  <c r="Q103" i="1"/>
  <c r="Q100" i="1"/>
  <c r="AC99" i="1"/>
  <c r="Q99" i="1"/>
  <c r="AC98" i="1"/>
  <c r="Q98" i="1"/>
  <c r="Q97" i="1"/>
  <c r="Q96" i="1"/>
  <c r="Q95" i="1"/>
  <c r="Q94" i="1"/>
  <c r="Q93" i="1"/>
  <c r="AC91" i="1"/>
  <c r="Q91" i="1"/>
  <c r="Q90" i="1"/>
  <c r="Q88" i="1"/>
  <c r="AC85" i="1"/>
  <c r="K85" i="1"/>
  <c r="AC84" i="1"/>
  <c r="Q84" i="1"/>
  <c r="AC83" i="1"/>
  <c r="Q83" i="1"/>
  <c r="AC82" i="1"/>
  <c r="Q82" i="1"/>
  <c r="AB81" i="1"/>
  <c r="AI81" i="1"/>
  <c r="Q81" i="1"/>
  <c r="AC80" i="1"/>
  <c r="K80" i="1"/>
  <c r="AC79" i="1"/>
  <c r="Q79" i="1"/>
  <c r="AC78" i="1"/>
  <c r="K78" i="1"/>
  <c r="AC77" i="1"/>
  <c r="Q77" i="1"/>
  <c r="AC76" i="1"/>
  <c r="Q76" i="1"/>
  <c r="AC73" i="1"/>
  <c r="AC72" i="1"/>
  <c r="R72" i="1"/>
  <c r="K72" i="1"/>
  <c r="AC69" i="1"/>
  <c r="K68" i="1"/>
  <c r="K67" i="1"/>
  <c r="AB66" i="1"/>
  <c r="AC66" i="1" s="1"/>
  <c r="Q66" i="1"/>
  <c r="AC65" i="1"/>
  <c r="Q65" i="1"/>
  <c r="AC64" i="1"/>
  <c r="Q64" i="1"/>
  <c r="AC63" i="1"/>
  <c r="K61" i="1"/>
  <c r="AC59" i="1"/>
  <c r="AC56" i="1"/>
  <c r="AC55" i="1"/>
  <c r="Q55" i="1"/>
  <c r="AC54" i="1"/>
  <c r="Q54" i="1"/>
  <c r="AC53" i="1"/>
  <c r="Q52" i="1"/>
  <c r="AC51" i="1"/>
  <c r="Q51" i="1"/>
  <c r="AC50" i="1"/>
  <c r="Q50" i="1"/>
  <c r="AC49" i="1"/>
  <c r="AC48" i="1"/>
  <c r="K48" i="1"/>
  <c r="AC47" i="1"/>
  <c r="Q47" i="1"/>
  <c r="AC46" i="1"/>
  <c r="Q46" i="1"/>
  <c r="AC45" i="1"/>
  <c r="AC44" i="1"/>
  <c r="K44" i="1"/>
  <c r="AC43" i="1"/>
  <c r="Q43" i="1"/>
  <c r="AC42" i="1"/>
  <c r="AC41" i="1"/>
  <c r="AC40" i="1"/>
  <c r="Q40" i="1"/>
  <c r="Z39" i="1"/>
  <c r="AC39" i="1" s="1"/>
  <c r="Q39" i="1"/>
  <c r="AC38" i="1"/>
  <c r="AC37" i="1"/>
  <c r="Q37" i="1"/>
  <c r="Q36" i="1"/>
  <c r="AC34" i="1"/>
  <c r="Q34" i="1"/>
  <c r="AC33" i="1"/>
  <c r="Q33" i="1"/>
  <c r="AC32" i="1"/>
  <c r="Q32" i="1"/>
  <c r="Q31" i="1"/>
  <c r="AC30" i="1"/>
  <c r="Q30" i="1"/>
  <c r="G29" i="1"/>
  <c r="AC28" i="1"/>
  <c r="K25" i="1"/>
  <c r="Q24" i="1"/>
  <c r="AC20" i="1"/>
  <c r="Q20" i="1"/>
  <c r="K19" i="1"/>
  <c r="AC17" i="1"/>
  <c r="Q17" i="1"/>
  <c r="AC16" i="1"/>
  <c r="AC15" i="1"/>
  <c r="Q15" i="1"/>
  <c r="AC14" i="1"/>
  <c r="AC13" i="1"/>
  <c r="Q13" i="1"/>
  <c r="AC12" i="1"/>
  <c r="Q12" i="1"/>
  <c r="AC11" i="1"/>
  <c r="AC8" i="1"/>
  <c r="K8" i="1"/>
  <c r="AC7" i="1"/>
  <c r="AC6" i="1"/>
  <c r="K6" i="1"/>
  <c r="AC5" i="1"/>
  <c r="K5" i="1"/>
  <c r="AC4" i="1"/>
  <c r="K4" i="1"/>
  <c r="AI54" i="1" l="1"/>
  <c r="AC81" i="1"/>
</calcChain>
</file>

<file path=xl/comments1.xml><?xml version="1.0" encoding="utf-8"?>
<comments xmlns="http://schemas.openxmlformats.org/spreadsheetml/2006/main">
  <authors>
    <author/>
  </authors>
  <commentList>
    <comment ref="AH2" authorId="0">
      <text>
        <r>
          <rPr>
            <sz val="10"/>
            <color rgb="FF000000"/>
            <rFont val="Arial"/>
            <family val="2"/>
          </rPr>
          <t>seguimiento:
Registre trimestralmente (breve)
Gestión: Describa la gestión adelantada para el cumplimiento de las actividades, incluya temática, fechas,  actores involucrados y su rol. 
Descripción del producto obtenido.
Si no se ha logrado el cumplimiento de la Actividad, Producto o Meta, por favor justifique.</t>
        </r>
      </text>
    </comment>
    <comment ref="AJ25" authorId="0">
      <text>
        <r>
          <rPr>
            <sz val="10"/>
            <color rgb="FF000000"/>
            <rFont val="Arial"/>
            <family val="2"/>
          </rPr>
          <t xml:space="preserve">Ana Linda Torres:
este estará acumulado? </t>
        </r>
      </text>
    </comment>
    <comment ref="AM25" authorId="0">
      <text>
        <r>
          <rPr>
            <sz val="10"/>
            <color rgb="FF000000"/>
            <rFont val="Arial"/>
            <family val="2"/>
          </rPr>
          <t>Información del 3 trimestre que no aparece en la celda.                 Lo que va de 2013, se han expedido  41 Resoluciones de 188 solicitudes del pasivo desde 2006, con un Porcentaje de Avance de: 21.80%
Durante este trimestre se migró al RUNAP, información de 7 RNSC
Las siguientes son las actuaciones realizadas durante el trimestre  para las solicitudes en pasivo 
-Resoluciones de fondo, anterior entidad 
-Resoluciones de registro 21
-Resoluciones de negación 7
-Resoluciones de cancelación 1
-Resoluciones modificadas: 1
TOTAL: 29 Resoluciones resolviendo pasivo durante el trimestre
-Conceptos Técnicos: 32
-Oficios: 14
-Memorandos: 1
-Visita Técnica a predios privados:1
-Matriz del estado de solicitud de trámites actualizada en lìnea 100%
	-Luz Mila Sotelo Delgadillo</t>
        </r>
      </text>
    </comment>
    <comment ref="AJ27" authorId="0">
      <text>
        <r>
          <rPr>
            <sz val="10"/>
            <color rgb="FF000000"/>
            <rFont val="Arial"/>
            <family val="2"/>
          </rPr>
          <t xml:space="preserve">Ana Linda Torres:
el avance debe ser porcentual
</t>
        </r>
      </text>
    </comment>
    <comment ref="AN110" authorId="0">
      <text>
        <r>
          <rPr>
            <sz val="10"/>
            <color rgb="FF000000"/>
            <rFont val="Arial"/>
            <family val="2"/>
          </rPr>
          <t>Hola Analinda: Los datos por incluir son:
2do Trimestre: 
*Mayo 15-16-17: Auditoría Interna (a la gestión) al Parque Nacional Natural Alto Fragua (Total auditorías para este periodo: 22).
3er Trimestre: 
*Agosto 26-27-28-29-30: Auditoría al Contrato de Prestación de Servicios Ecoturísticos al Parque Nacional Natural Corales del Rosario.
*Agosto 26-27-28-29-30: Auditoría Interna de Calidad al Parque Nacional Natural Amacayacu.
*Agosto 26-27-28-29-30: Auditoría al Contrato de Prestación de Servicios Ecoturísticos al Parque Nacional Natural Utría.
*Septiembre 11-12: Auditoría Especial a la Dirección Territorial Nororientales (Total auditorías para este periodo: 54).
GRAN TOTAL: 81.
Muchas gracias.
	-Oscar Rodríguez Camargo - GCI
Se recibe el comentario y se ajusta la información de acuerdo a la solicitud.
	-Buzón Seguimiento Institucional Nivel Central - OAP</t>
        </r>
      </text>
    </comment>
    <comment ref="AH114" authorId="0">
      <text>
        <r>
          <rPr>
            <sz val="10"/>
            <color rgb="FF000000"/>
            <rFont val="Arial"/>
            <family val="2"/>
          </rPr>
          <t>46
	-Adriana del Pilar Beltrán</t>
        </r>
      </text>
    </comment>
    <comment ref="BT118" authorId="0">
      <text>
        <r>
          <rPr>
            <sz val="10"/>
            <color rgb="FF000000"/>
            <rFont val="Arial"/>
            <family val="2"/>
          </rPr>
          <t>No está completo el producto pero se informa el porcentaje de avance.</t>
        </r>
      </text>
    </comment>
  </commentList>
</comments>
</file>

<file path=xl/sharedStrings.xml><?xml version="1.0" encoding="utf-8"?>
<sst xmlns="http://schemas.openxmlformats.org/spreadsheetml/2006/main" count="924" uniqueCount="802">
  <si>
    <t>DIMENSIÓN DE GESTIÓN</t>
  </si>
  <si>
    <t>Sub Programa No.</t>
  </si>
  <si>
    <t>SUBPROGRAMA</t>
  </si>
  <si>
    <t>Responsables</t>
  </si>
  <si>
    <t>Equipo de Apoyo</t>
  </si>
  <si>
    <t>INDICADOR DE RESULTADO 
(Indicador de Meta PAI)</t>
  </si>
  <si>
    <t>Resultado</t>
  </si>
  <si>
    <t>META</t>
  </si>
  <si>
    <t>Resultado Actual</t>
  </si>
  <si>
    <t>ACTIVIDADES</t>
  </si>
  <si>
    <t>PRODUCTO</t>
  </si>
  <si>
    <t>(unidad de medición de resultados)</t>
  </si>
  <si>
    <t>Total</t>
  </si>
  <si>
    <t>Dic-30</t>
  </si>
  <si>
    <t>% de avance
(Solo OAP)</t>
  </si>
  <si>
    <t>SEGUIMIENTO DESCRIPTIVO 1 TRIMESTRE</t>
  </si>
  <si>
    <t>SEGUIMIENTO DESCRIPTIVO 2 TRIMESTRE</t>
  </si>
  <si>
    <t>SEGUIMIENTO DESCRIPTIVO 3 TRIMESTRE</t>
  </si>
  <si>
    <t>SEGUIMIENTO DESCRIPTIVO 4 TRIMESTRE</t>
  </si>
  <si>
    <t>Dic - 30</t>
  </si>
  <si>
    <t>SEGUIMIENTO DESCRIPTIVO 4TRIMESTRE</t>
  </si>
  <si>
    <t>1.1.1.</t>
  </si>
  <si>
    <t>Gestionar y Concertar la formulación, aprobación e implementación de instrumentos de planificación</t>
  </si>
  <si>
    <t>CAROLINA JARRO</t>
  </si>
  <si>
    <t>LUCIA CORREA</t>
  </si>
  <si>
    <t>%  de las entidades territoriales y autoridades ambientales que tienen relación directa con el SPNN,  incorporan acciones tendientes a la conservación in situ  de las áreas en sus instrumentos de planificación y ordenamiento.</t>
  </si>
  <si>
    <t>Se cuenta con el  documento de “Lineamientos técnicos para la participación de áreas protegidas en planes de desarrollo departamental y municipal”  elaborado en el 2012, el cual se remitió a las Direcciones Territoriales; dicho documento contiene principios, procedimientos, estrategias, cronogramas, responsables y propone temáticas específicas de trabajo.
A partir de este documento se han venido realizando reuniones de socialización del mismo con algunas equipos de las áreas del SPNN, como el PNN La Paya, Churumbelos y en el Comite Técnico Terrirorial de la DT Orinoquia y la DT Amazonía, que contó con la participación de los equipos técnicos de las áreas del SPNN alli localizadas. Con ambas Direcciones Territoriales se elaboró un documento que orienta cómo se articulan los instrumentos de ordenamiento al plan de Manejo. 
Se revisaron avances del Plan de Desarrollo de los Departamentos de Santander, Norte de Santander, Arauca, Putumayo, Amazonas, Caqueta, Guaviare, Guainia, Amazonas. A partir de esta revisión se generó un documento dirigido a cada DT sobre este tema.
Se reviso tambien el Plan de Ordenamiento de la ciudad de Cali y se emitieron los comentarios correspondientes.
Se participo en las reuniones de orientación técnica al proyecto de UICN sobre Ordenamiento Territorial.
Se capacito en Ordenamiento Territorial a los delegados del Sistema de Parques Nacionales de Argentina.</t>
  </si>
  <si>
    <t>Con relación al tema de Planes de Desarrollo, se evaluó la incidencia de Parques Nacionales en la formulación de nueve (9) Planes  de Desarrollo Departamentales: Amazonas, Caquetá, Putumayo, Guainía, Guaviare, Vaupés, Santander, Norte de Santander y Arauca. Al respecto se concluyó que cuatro de estos planes posiciono el tema de áreas protegidas y se proponen estrategias de intervención en temas de saneamiento, reubicación, ordenamiento territorial, sistemas de áreas protegidas entre otros. El análisis se remitió a las Territoriales Andes Nororientales y Amazonía con recomendaciones y alertas a tener en cuenta en la gestión.
Socialización y actualización de los planes de trabajo existentes con nuevos directores o miembros de los equipos de los Ministerios de Vivienda Ciudad y Territorio –MVCT-, Ministerio de Ambiente y Desarrollo Sostenible y DNP. Se ha logrado que el MVCT delegue una persona del equipo de asistencia técnica y haya incluido en los objetivos concertados de este funcionario el acompañamiento a los casos pilotos de los PNN La Paya, Nevado del Huila y elaboración de un documento conjunto de criterios para la verificación de la inclusión de áreas protegidas en los procesos de revisión y ajuste de planes de ordenamiento territorial. Con el MADS se logró posicionar los SIRAP´s como espacios en los cuales se avanzara en el proceso de actualización de determinantes ambientales nacionales y que en el Plan de Trabajo 2013 de DNP se incluyera como uno de los temas específicos en la formulación de la Política de Ordenamiento Territorial el tema de Parques Nacionales y Áreas Protegidas.
Se realizó capacitación en integración de áreas protegidas al ordenamiento territorial, en comité técnico de las Territoriales Orinoquia, Andes Orientales, Pacifico y del Sirap Pacífico. Se gestionó ante el Fondo de Poblaciones de Naciones Unidas, la participación de funcionarios de la Territorial Caribe, SFF Los Colorados y el PNN CRSB en el proceso de formación en revisión y ajuste de POT a los municipios de la región Montes de María, igualmente se participó como expertos en el tema ambiental y capacitador en la inclusión de áreas protegidas en el ordenamiento territorial en la jornada de capacitación a municipios del Meta y Casanare, evento al cual asistieron 70 personas de administraciones municipales, autoridades ambientales y líderes comunitarios.</t>
  </si>
  <si>
    <t>Se logró la articulación de Parques Nacionales como miembro del comité interinstitucional de apoyo a la Secretaria Técnica de la Comisión de Ordenamiento Territorial, con base en esto se ha participado en las reuniones de discusión y elaboración interinstitucional de la propuesta de lineamientos departamentales de ordenamiento territorial, en la cual se ha incluido el tema de áreas protegidas como uno de los temas estratégicos regionales.</t>
  </si>
  <si>
    <t>El SPNN esta en 30 departamentos, 220 municipios y tiene relación con la jurisdicción de 30 autoridades ambientales regionales y 30 Departamentos. De estos, reportamos que durante la vigencia 2013 trabajamos 
32,14% Departamentos 
14,18% Municipios 
 44,83% CARs)
Capacitación en Ordenamiento Territorial  a Sidap Vichada, Sirap Orinoquía, Sirap Pacifico, DTCA, DTPA, Corpomazonía , Corporinoquia, Cormacarena, Corpamag, Cardique, Corpomojana, CAM,  RNSC. Total Autoridades Ambientales que recibieron capacitación: 7  DTs: 2  Sistemas de Áreas Protegidas: 3 RNSC : 1
Capacitación en Ordenamiento Territorial para los municipios Montes de María(13), Cundinamarca (17), Meta (4), Casanare (2), Vichada (4), Sur de Bolívar (6). Total Municipios que recibieron capacitación en OT: 46 
Capacitación Parques: Orito, Alto Fragua, Churumbelos, Guacharos, Otún, Mono Hernández, Colorados, Corales, Flamencos, Vipis, CGSM, Tatama, Nevados. Total equipos de Parques que recibieron capacitación: 12</t>
  </si>
  <si>
    <t>Promover la Incorporación de acciones tendientes a la conservación In situ de las áreas en  instrumentos de planificación y ordenamiento de entes territoriales y autoridades ambientales.</t>
  </si>
  <si>
    <t>Entidades territoriales y autoridades ambientales que incorporan acciones tendientes a la conservación</t>
  </si>
  <si>
    <t>Se logró la articulación de Parques Nacionales como miembro del comité interinstitucional de apoyo a la Secretaria Técnica de la Comisión de Ordenamiento Territorial, con base en esto se ha participado en las reuniones de discusión y elaboración interinstitucional de la propuesta de lineamientos departamentales de ordenamiento territorial, en la cual se ha incluido el tema de áreas protegidas como uno de los temas estratégicos regionales.
Se elaboraron documentos técnicos para visibilizar y posicionar a las áreas protegidas en: 1) Las instancias encargadas de liderar el proceso de construcción de la política pública de ordenamiento territorial “Áreas protegidas en lineamientos departamentales de ordenamiento territorial: contribución a la gestión territorial descentralizada, prospectiva y multiescalar en un país diverso natural y culturalmente, oportunidad para el logro del bienestar humano”</t>
  </si>
  <si>
    <t>El SPNN esta en 30 departamentos, 220 municipios y tiene relación con la jurisdicción de 30 autoridades ambientales regionales y 30 Departamentos. De estos, reportamos que durante la vigencia 2013 trabajamos 
32,14% Departamentos 
14,18% Municipios 
 44,83% CARs)
Capacitación en Ordenamiento Territorial  a Sidap Vichada, Sirap Orinoquía, Sirap Pacifico, DTCA, DTPA, Corpomazonía , Corporinoquia, Cormacarena, Corpamag, Cardique, Corpomojana, CAM,  RNSC. Total Autoridades Ambientales que recibieron capacitación: 7  DTs: 2  Sistemas de Áreas Protegidas: 3 RNSC : 1
Capacitación en Ordenamiento Territorial para los municipios Montes de María(13), Cundinamarca (17), Meta (4), Casanare (2), Vichada (4), Sur de Bolívar (6). Total Municipios que recibieron capacitación en OT: 46 
Capacitación Parques: Orito, Alto Fragua, Churumbelos, Guacharos, Otún, Mono Hernández, Colorados, Corales, Flamencos, Vipis, CGSM, Tatama, Nevados. Total equipos de Parques que recibieron capacitación: 12</t>
  </si>
  <si>
    <t>Instancias de política gubernamental al nivel nacional, incorporan y desarrollan temas relacionados con la planificación y conservación del SPNN</t>
  </si>
  <si>
    <t>Durante el primer semestre de 2013, se resalta la participación de Parques Nacionales en varias procesos de discusión de documentos de política, en donde se viene promoviendo tres aspectos fundamentales: El respeto y posicionamiento de las áreas del Sistema de Parques Nacionales Naturales como zonas de preservación, la incorporación de acciones armónicas a su conservación en sus zonas de influencia de modo que se garantice el cumplimiento de la función amortiguadora, el reconocimiento de las demás áreas protegidas del SINAP y la definición de acciones preventivas tanto para los polígonos del portafolio de nuevas áreas del Sistema de Parques Nacionales Naturales, como para las prioridades de conservación in situ para el SINAP. Dichos documentos de política son entre otros los siguientes:
• Comentarios a Código de Minas
• Comentarios al CONPES de Paisaje Cultural Cafetero
• Seguimiento al CONPES Cauca, específicamente en lo relacionado con bosques secos del Patía.</t>
  </si>
  <si>
    <t>Se elaboraron documentos técnicos para visibilizar y posicionar a las áreas protegidas en: 1) Las instancias encargadas de liderar el proceso de construcción de la política pública de ordenamiento territorial “Áreas protegidas en lineamientos departamentales de ordenamiento territorial: contribución a la gestión territorial descentralizada, prospectiva y multiescalar en un país diverso natural y culturalmente, oportunidad para el logro del bienestar humano”</t>
  </si>
  <si>
    <t>Pendiente de recibir Hoja Metodológica con las instancias que por competencia trabaja el Grupo SINAP, para finalizar propuesta.
Se calculò teniendo en cuenta: 
-La Comisión Colombiana del Océano.
-El Comité de la AUNAP.
-Consejo Nacional de Política Económica y Social — Conpes
-Ministerio de Ambiente (polìticas adoptadas)</t>
  </si>
  <si>
    <t>Promover los espacios de construccón de políticas públicas que garanticen el reconocimiento, incorporación del SINAP en los procesos de desarrollo.</t>
  </si>
  <si>
    <t>Espacios de construcciòn de políticas públicas desarrollados</t>
  </si>
  <si>
    <t>Participación en las reuniones de socialización de los resultados de la Evaluación del CONPES 3680 de 2010 realizado por El DNP a través de consultoria con ECONOMETRIA, el cual fue presentado al Ministro de Ambiente y Desarrollo Sostenible.</t>
  </si>
  <si>
    <t>Para el documento CONPES SINAP 3680  se recopilaron  los avances con corte a abril de 2013 de los  compromisos que tiene la entidad para  reportar estos  en  La matriz de seguimiento. Esta información fue enviada a el DNP 
Se inició la elaboración del documento CONPES CAUCA, para esto  se realizaron seis (6) mesas de trabajo con las entidades territoriales del departamento así como con los diferentes actores sociales,  con el fin de reactivar la elaboración de este documento que estaba congelado desde agosto del año pasado.
Para la Política Nacional del Océano y los espacios Costeros-PNOEC se realizaron diferentes mesas de trabajo con el fin de reportar los avances del Plan de Acción. Parques Nacionales participó y dejó consignado los avances hasta el año 2012,. Así mismo  se realizó un taller sobre el uso y manejo del SINOC, el cual es el sistema de información en el que se realizara el seguimiento de la política, sin embargo  este sistema todavía no se encuentra en funcionamiento.  ]por ultimo se llevo a cabo la primera sesión de la CCO en cabeza del Vicepresidente de la República en la cual se presentó el informe de avance del plan de acción de la política, el informe de la Secretaría Ejecutiva y los informes de gestión de los comités y grupos de trabajo.  
De igual manera durante este periodo la  Política de Ordenamiento Territorial se reactivó, por parte de la Dirección de Desarrollo Territorial Sostenible del DNP.</t>
  </si>
  <si>
    <t>Se trabajaron en dos documentos nuevos durante este trimestre: CONPES Altillanura y  en la construcción del Sistema Nacional y el Documento CONPES de Participación Ciudadana.
AVANCES:Durante este trimestre se trabajo en el documento CONPES ALTILLANURA, al cual se le hicieron las aclaraciones respectivas en cuanto a las actividades que son responsabilidad de Parques Nacionales y las que son responsabilidad del MADS. Se está esperando que envíen la nueva versión del documento.
 Se trabajó en la construcción del Sistema Nacional y el Documento CONPES de Participación Ciudadana por iniciativa del Ministerio del Interior y del DNP. El pasado 23 de julio se asistió a la reunión de trabajo sectorial y a partir de esta reunión se recopiló la información de las direcciones territoriales sobre las actividades que  realizan en participación ciudadana y se enviaron en la matriz suministrada por el Ministerio del Interior. esta información servirá de insumo para el documento que se va a trabajar.  Se está a la espera de la retroalimentación por parte del Ministerio del Interior. 
Se continúa trabajando en el documento CONPES Cauca,  Hasta la fecha no sido enviado el documento final por parte del DNP 
Se continua trabajando en el documento: "Elementos Básicos para la Elaboración de los POTD y las Directrices Departamentales”. en el marco de la Política de Ordenamiento Territorial.</t>
  </si>
  <si>
    <t>Se está a la espera de que sesiones el CONPES para la adopoción de los documentos: Antillanura y Cauca en los que participó PNN en la vigencia 2013</t>
  </si>
  <si>
    <t>No. De Planes de desarrollo sectorial, incorporan temas relacionados con la planificación y conservación integral del SPNN</t>
  </si>
  <si>
    <t>Sector Minero Energético: Se ha participado en espacios de análisis y discusión en el marco del Proyecto GEF de Mineria, así como para y para la Agenda Minero Ambiental.  Se socializó la problemática de titulos mineros al interior de las áreas del Sistema de Parques Nacionales con la Procuraduria, producto de lo cual la Procuraduría realizó una solicitud formal de recorte de los titulos a la Agencia Nacional de Mineria. Se ha intercambiado información del SINAP con la ANM para la preparación de una ronda minera en el Departamento de Antioquia.  Se partició en el Foro Ambiental y Minero convocado por la Contraloria y se generaró una jornada de capácitación en temas de minería a funcionarios y contratistas de Parques que se transmitió por in situ radio.  Se participa la formulación del Plan de Acción 2013 de la Agenda Minero Energética entre Min Ambiente y Min Minas – UPME. Se han tenido reuniones con el sector ambiental para la Agenda Interministerial de Energía Eléctrica 
Sector Infraestructura: Se ha venido retomando la articulación con al Agencia Nacional de Infraestructura, INVIAS y Min. Transporte para los temas de superposiciones viales.
Sector Hidrocarburos: Se avanza en la ejecución de los Convenios 020 y 021 con la ANH para los temas de cartografía  de cuatro PNN y buenas prácticas en zonas de influencia de áeas del SPNN.
Sectora Agricultura: Se ha avanzado en definición de alcances para la participación de Parques en la implementación del proyecto GEF Palmero. 
Articulación ANLA: Se concretó un Plan de Trabajo para el año 2012 con el fin de operativizar la Agenda firmada entre ANLA y Parques en el 2012, asi como para la implementación del convenio de zonas de influencia con la ANH.</t>
  </si>
  <si>
    <t>Sector Minero:  Se reactivó el relacionamiento con la Agencia Nacional de Minería (ANM) a través de mesas de trabajo en la que participan Ministerio de Ambiente y Desarrollo Sostenible (MADS), ASOCARS, ANLA y PNN. En particular Parques participa de cuatro mesas de trabajo:
• Mesa de títulos mineros otorgados en áreas excluidas de la minería con el propósito de recortar o terminar dichos títulos empezando por Parques Nacionales Naturales, Parques Regionales Naturales y Reservas Forestales Protectoras, entre otros. En esta mesa se logró el Informe de Estado de los 37 títulos mineros dentro del SPNN a mayo de 2013 por parte de la ANM y el compromiso de solución al 30 de junio. El procedimiento para la terminación del título otorgado en el PNN Yaigojé Apaporis es incierta todavía y frente al tema se solicitó un pronunciamiento oficial por parte de la ANM que fue copiado a los Ministros de Minas y Energía, MADS, al Procurador Ambiental y al Contralor Ambiental.
• Mesa de Intercambio de información cartográfica con el propósito de definir un protocolo de intercambio de información frecuente y de utilidad para las entidades ambientales (PNN, MADS y ANLA) y la autoridad minera (ANM). Se logró el acceso al Catastro Minero Colombiano versión mayo 2013 con unas nuevas capa para Parques relacionada con las Zonas Mineras Indígenas y las Áreas Estratégicas Mineras para realizar los cruces respectivos e identificar presiones, amenazas y tendencias.
• Mesa de acompañamiento a la Ronda Minera caso Antioquia donde Parques entregó capas de RUNAP, Prioridades de Conservación a nivel nacional y Portafolio de áreas para la conservación del SPNN con el objetivo de realizar recomendaciones frente a la conservación de la biodiversidad. De igual forma, se logró integrar al SIRAP Andes Occidentales a participar de este ejercicio a través de Corantioquia y la DT Andes Occidentales para realizar recomendaciones frente a las prioridades de conservación regional y local.
• Mesa de fiscalización integral de los títulos mineros del país, donde participan PNN, MADS y ASOCARS con el fin de fortalecer el seguimiento de la autoridad ambiental a estos títulos y realizar recomendaciones a la ANM frente a temas ambientales como la verificación de los límites de los títulos que se encuentran aledaños a los PNN.
Por otro lado, Parques Nacionales ha venido  incorporando y posicionando los principales intereses del SINAP dentro del Plan de Acción de la Agenda Ambiental Interministerial con el sector Minero coordinada por MADS. En este plan se incluyeron las áreas protegidas del SINAP, las prioridades de conservación y el portafolio de áreas del SPNN, así mismo se incluyó el recorte o terminación de los títulos mineros en zonas excluidas de la minería, la prevención en prioridades de conservación, la fiscalización y el intercambio de información actualizada, frecuente y oportuna
Sector Hidrocarburos: Se dio inicio a la ejecución de los Convenios 020 y 021 entre PNN y la Agencia Nacional de Hidrocarburos (ANH) a través de FONADE. Se han realizado dos comités de coordinación entre las entidades durante el semestre para evaluar y hacer seguimiento a cada Convenio.</t>
  </si>
  <si>
    <t>Minería:
Se logró que la Agencia Nacional de Minería remitiera a Parques la demanda ante el Tribunal de Cundinamarca del título otorgado en el PNN Yaigojé Apaporis, después de cuatro años de gestión con este fin. De igual forma se cuenta con el concepto jurídico de la Agencia con el fin de adelantar la demanda al título minero otorgado en PNN Yaigojé Apaporis. La demanda y el concepto fueron socializados con DTAM y Oficina Jurídica.
Se cuenta con el último cruce oficial de títulos mineros al interior del SPNN con las variaciones entre Datum Bogotá y Magna Sirgas, a partir de reunión y protocolo entre equipos SIG de PNN y de ANM (Acta 7 de noviembre). Se evidenció que no hay “desanotaciones” de títulos por parte de ANM, se envió comunicación a la Presidencia de ANM resaltando este hecho y solicitando actuación y un informe de avance. De igual forma, se envió una comunicación oficial a la Alta Consejería para las Regiones de la Presidencia de la República con el fin de informar que el compromiso del Acuerdo para la Prosperidad (APP) No. 79 no se ha logrado (recortar o dar por terminado los títulos mineros otorgados al interior del SPNN) y solicitar su colaboración para el logro del mismo. A partir de esta comunicación, la Alta Consejería abrió el compromisos y generó un plan de trabajo con ANM para el cumplimiento del mismo.
En reunión en ANM el 24 de octubre en conjunto con Ministerio de Ambiente y Desarrollo Sostenible (MADS) con el fin de verificar avances sobre el recorte o terminación de títulos en el SPNN y retomar acciones en otras zonas excluidas de la minería. Se generó memoria de la reunión, la ANM asumió compromisos para avanzar en este proceso y se realiza seguimiento a los mismos.
Se participó de reunión en Min Minas (4 diciembre) en el marco de la Mesa Minero Ambiental Boyacá – Cundinamarca en particular para el tema Áreas Protegidas y Ecosistemas Estratégicos. Parques presentó la situación de áreas protegidas y títulos mineros otorgados al interior y en zona de influencia (5 km) con el fin de mostrar la problemática y tendencia en estos departamentos. Así mismo, PNN Pisba presentó el resultado de la Evaluación ambiental generada en los límites con respecto a la actividad minera. Se generó Acta de reunión que Min Minas esta consolidando. 
Se participó de reunión entre MADS, Min Minas, ANM y Parques con el fin de avanzar en definir el concepto de “colaboración” entre la autoridad ambiental y la autoridad minera al que se refiere el Artículo 34 de la Ley 685 de 2001 (11 diciembre).
Hidrocarburos
Los convenios 20 y 21 celebrados entre ANH y PNN se encuentran en la recta final. El equipo consultor del Convenio 20, entregó a Parques y a la ANH los documentos y productos para revisión. Parques a través de la SGM envió comentarios a los 4 documentos presentados. Se realizaron dos talleres de socialización de los productos (12 y 15 de noviembre) a los cuales fueron invitados todas las DTs y Autoridades Ambientales (MADS, ANLA, CARs, Institutos) y empresas del sector. La reunión de Comité de Coordinación con ANH será en diciembre 16 para evaluar el desempeño de cada Convenio y proyectar un cierre a los compromisos del año.
Se convocaron y realizaron reuniones entre el grupo SIG de PNN y de ANH para clarificar superposiciones de figuras de ANH con PNN. La oficina SIG de ANH asumió el compromiso de  realizar los recortes correspondientes para figuras como Áreas Reservadas y Disponibles que se encuentren superpuestas con áreas protegidas estrictas. El Grupo GSIR realizó el análisis de superposición con los bloques de la Mini Ronda 2013. Esta información fue socializada con todas las DT a través de profesionales sectoriales y SIRAP.
ANLA
En el marco del Plan de Acción para la Mesa de Trabajo entre PNN y ANLA. Durante estos últimos meses se ha venido trabajando principalmente en:
•        Espacios de trabajo y coordinación frente a la formulación de lineamientos ambientales para bloques de hidrocarburos ubicados en zonas aledañas a SPNN, con la Subdirección de Instrumentos, Tramites y Permisos y el Grupo de Regionalización. ANLA ha participado de todos los talleres y reuniones a las que se ha convocado y entregará recomendaciones a los productos de los consultores del Convenio 20.
•        Dialogo fluido en el tema de compensaciones e inversión del 1% con el fin de fortalecer capacidades de Parques en torno a este tema.
INFRAESTRUCTURA
Se enviaron comentarios de Parques al Plan de Acción oficial de la Agenda Ambiental Interministerial entre MADS y Min Transporte e Infraestructura, resaltando las acciones correspondientes a prevenir impactos y manejar los existentes en las áreas protegidas del SINAP y en prioridades de conservación. Este plan de acción fue entregado comentado el 10 de diciembre vía email.
Respecto al tema de compensaciones e inversiones del 1% se firmó el convenio con Pacific Rubiales para dirigir las obligaciones de compensación de los operadores hacia temas prioritarios de Parques Nacionales. Para ello se esta desarrollando la propuesta de proyecto que permitirá identificar portafolios de compensación e inversión. Se han realizado acercamientos con Ecopetrol, Sociedad Portuaria del Cayao, los cuales se continuaran concretando en la próxima vigencia.
Respecto a los modulos de capacitación en los temas dde compensaciones e inversiones del 1%, se generaron documentos de soporte, presentaciones y guias básicas como apoyo para el desarrollo del tema en las DTs y Parques Nacionales. Estas guias son de caracter interno y han sido ibsumos para las reuniones de trabajo con las DTs las cuales permitirán concretar planes de trabajo para la vigencia 2014.</t>
  </si>
  <si>
    <t>Con relación al tema de Planes de Desarrollo, se evaluó la incidencia de Parques Nacionales en la formulación de nueve (9) Planes  de Desarrollo Departamentales: Amazonas, Caquetá, Putumayo, Guainía, Guaviare, Vaupés, Santander, Norte de Santander y Arauca. Al respecto se concluyó que cuatro de estos planes posiciono el tema de áreas protegidas y se proponen estrategias de intervención en temas de saneamiento, reubicación, ordenamiento territorial, sistemas de áreas protegidas entre otros. El análisis se remitió a las Territoriales Andes Nororientales y Amazonía con recomendaciones y alertas a tener en cuenta en la gestión.</t>
  </si>
  <si>
    <t>Sector Minero:  
• Parques participó del proceso de generación de la Resolución 705 y 761 de 2013 del Ministerio de Ambiente y Desarrollo Sostenible para Reservar temporalmente unas áreas excluidas de la minería en el territorio nacional, donde se incluyeron prioridades de conservación a nivel nacional y regional. Esto con el fin de evitar el otorgamiento de títulos mineros en estas áreas por un periodo de 1 año, prorrogable por 1 año más. 
• Parques participó de la organización del CONAP con énfasis en la actividad minera dentro de las áreas protegidas del SINAP. Se apoyaron a las DTs y SIRAP en la consolidación y análisis de la información cruce de información entre Catastro Minero Colombiano y RUNAP, asi como información sobre licencias ambientales otorgada por parte de ANLA.
Se convocó a la Mesa de títulos en áreas excluidas de la minería con el propósito de recortar o terminar dichos títulos en la que participa MADS y ANM con el fin de conocer avances en compromiso de ANM del 30 de junio para resolver todos los títulos en SPNN (Acta 9 de Agosto). ANM entregó informe de estado de títulos dentro de SPNN donde se evidencia escasos avances. Se solicita reunión de equipos jurídicos de ANM, MADS, Procuraduría y PNN para evaluar la situación de los títulos y en particular del título minero en PNN Yaigojé Apaporis; ANM solicita que esta reunión se realice después del 11 de septiembre.
Definición de protocolo de cruce de información cartográfica entre Grupo SIG de PNN y ANM con el fin de unificar el listado de títulos al interior del SPNN, reconociendo diferencias entre el listado de las dos instituciones (Acta 22 de agosto)• Entrega del Catastro Minero Colombiano de ANM a PNN versión 22 de agosto para realizar el cruce cartográfico de acuerdo al protocolo, en el marco de los acuerdos de la Mesa de intercambio de información cartográfica. GSIR encuentra 39 títulos mineros dentro del SPNN y se informa a ANM.
Debido al paro minero, se aplaza proceso de acompañamiento a la Ronda Minera caso Antioquia donde se logró integrar al SIRAP Andes Occidentales a participar de este ejercicio a través de Corantioquia y la DT Andes Occidentales para realizar recomendaciones frente a las prioridades de conservación regional y local.Sector Hidrocarburos: • Realización del quinto Comité de Coordinación entre PNN y ANH para la supervisión y seguimiento de los Convenios 020 y 021 a través de FONADE (Acta 13 agosto).
Taller de retroalimentación y socialización a productos del Convenio 20 con participación de DTOR y DTAM entre otras autoridades ambientales como ANLA y Corpoamazonía (30 agosto). Se evaluó taller con DTOR y DTAM y se retroalimento al Coordinador del Convenio (reunión 13 septiembre) para fortalecer estos espacios en especial para el taller programado el 17 de septiembre.• Consolidación de comentarios de GGIS a los primeros productos del Convenio 20 (lineamientos ambientales para bloques de hidrocarburos ubicados en zonas aledañas a SPNN). Articulación con GTEA y GPM para consolidar comentarios de SGMAP.Programación de agenda entre PNN y ANH para reuniones con operadores que tienen bloques de hidrocarburos asignados en sitios prioritarios para la conservación del SPNN. Agendas acordadas entre ANH y SGMAP – GGIS
Sector Energía Eléctrica:
Parques participó y aportó información técnica a estudio de potencial hidroenergético de la UPME, incluyendo las áreas del SINAP y las restricciones y potencialidades que generan para el sector (9 de septiembre)
ANLA:
• Se reactivó Plan de Acción entre ANLA y PNN a partir de reunión de 2 de agosto. ANLA ha acompañado distintos espacios de PNN en torno a sector minero, sector de hidrocarburos y compensaciones a través del licenciamiento ambiental.
En el tema de compensaciones ambientales, se avanza en la definición de la ruta de implementación de proyectos apoyados por las obligaciones ligadas a licenciamiento ambiental, para ello se han realizado cuatro (4) espacios de trabajo con ANLA para aclarar los temas de obligaciones y definir la etapa de aprestamiento que implementará el SPNN en sus diferentes niveles de gestión. Adicional, se han realizado gestiones con algunas empresas que tienen la obligación de realizar compensaciones e inversiones ambientales, de manera que se pueda definir el portafolio de posibles proyectos a realizar dentro de las áreas del SPNN y el SINAP.Se realizó un taller de nivelación conceptual y definiciuón de acuerdos de trabajo con las Direcciones Territoriales, de manera que se empiece a definir el portafolio y las conveniencias técnicas y políticas de las relaciones empresa-parques nacionales.</t>
  </si>
  <si>
    <t>A partir del trabajo con los sectores del desarrollo se elaboró el documento "Diagnóstico Sectorial Areas Protegidas y Locomotoras de Infraestructura y Minero Energéticas" que son resultado de la experiencia de participación, gestión y seguimiento de espacios sectoriales por parte de la SGMAP y el Grupo de Gestión e Integración del SINAP (GGIS), del trabajo de grupo interno en PNN y de las alianzas con actores estratégicos para el desarrollo del tema.
Minería:
Se logró que la Agencia Nacional de Minería remitiera a Parques la demanda ante el Tribunal de Cundinamarca del título otorgado en el PNN Yaigojé Apaporis, después de cuatro años de gestión con este fin. De igual forma se cuenta con el concepto jurídico de la Agencia con el fin de adelantar la demanda al título minero otorgado en PNN Yaigojé Apaporis. La demanda y el concepto fueron socializados con DTAM y Oficina Jurídica.
Se cuenta con el último cruce oficial de títulos mineros al interior del SPNN con las variaciones entre Datum Bogotá y Magna Sirgas, a partir de reunión y protocolo entre equipos SIG de PNN y de ANM (Acta 7 de noviembre). Se evidenció que no hay “desanotaciones” de títulos por parte de ANM, se envió comunicación a la Presidencia de ANM resaltando este hecho y solicitando actuación y un informe de avance. De igual forma, se envió una comunicación oficial a la Alta Consejería para las Regiones de la Presidencia de la República con el fin de informar que el compromiso del Acuerdo para la Prosperidad (APP) No. 79 no se ha logrado (recortar o dar por terminado los títulos mineros otorgados al interior del SPNN) y solicitar su colaboración para el logro del mismo. A partir de esta comunicación, la Alta Consejería abrió el compromisos y generó un plan de trabajo con ANM para el cumplimiento del mismo.
En reunión en ANM el 24 de octubre en conjunto con Ministerio de Ambiente y Desarrollo Sostenible (MADS) con el fin de verificar avances sobre el recorte o terminación de títulos en el SPNN y retomar acciones en otras zonas excluidas de la minería. Se generó memoria de la reunión, la ANM asumió compromisos para avanzar en este proceso y se realiza seguimiento a los mismos.
Se participó de reunión en Min Minas (4 diciembre) en el marco de la Mesa Minero Ambiental Boyacá – Cundinamarca en particular para el tema Áreas Protegidas y Ecosistemas Estratégicos. Parques presentó la situación de áreas protegidas y títulos mineros otorgados al interior y en zona de influencia (5 km) con el fin de mostrar la problemática y tendencia en estos departamentos. Así mismo, PNN Pisba presentó el resultado de la Evaluación ambiental generada en los límites con respecto a la actividad minera. Se generó Acta de reunión que Min Minas esta consolidando. 
Se participó de reunión entre MADS, Min Minas, ANM y Parques con el fin de avanzar en definir el concepto de “colaboración” entre la autoridad ambiental y la autoridad minera al que se refiere el Artículo 34 de la Ley 685 de 2001 (11 diciembre).
Hidrocarburos
Los convenios 20 y 21 celebrados entre ANH y PNN se encuentran en la recta final. El equipo consultor del Convenio 20, entregó a Parques y a la ANH los documentos y productos para revisión. Parques a través de la SGM envió comentarios a los 4 documentos presentados. Se realizaron dos talleres de socialización de los productos (12 y 15 de noviembre) a los cuales fueron invitados todas las DTs y Autoridades Ambientales (MADS, ANLA, CARs, Institutos) y empresas del sector. La reunión de Comité de Coordinación con ANH será en diciembre 16 para evaluar el desempeño de cada Convenio y proyectar un cierre a los compromisos del año.
Se convocaron y realizaron reuniones entre el grupo SIG de PNN y de ANH para clarificar superposiciones de figuras de ANH con PNN. La oficina SIG de ANH asumió el compromiso de  realizar los recortes correspondientes para figuras como Áreas Reservadas y Disponibles que se encuentren superpuestas con áreas protegidas estrictas. El Grupo GSIR realizó el análisis de superposición con los bloques de la Mini Ronda 2013. Esta información fue socializada con todas las DT a través de profesionales sectoriales y SIRAP.
ANLA
En el marco del Plan de Acción para la Mesa de Trabajo entre PNN y ANLA. Durante estos últimos meses se ha venido trabajando principalmente en:
•        Espacios de trabajo y coordinación frente a la formulación de lineamientos ambientales para bloques de hidrocarburos ubicados en zonas aledañas a SPNN, con la Subdirección de Instrumentos, Tramites y Permisos y el Grupo de Regionalización. ANLA ha participado de todos los talleres y reuniones a las que se ha convocado y entregará recomendaciones a los productos de los consultores del Convenio 20.
•        Dialogo fluido en el tema de compensaciones e inversión del 1% con el fin de fortalecer capacidades de Parques en torno a este tema.
INFRAESTRUCTURA
Se enviaron comentarios de Parques al Plan de Acción oficial de la Agenda Ambiental Interministerial entre MADS y Min Transporte e Infraestructura, resaltando las acciones correspondientes a prevenir impactos y manejar los existentes en las áreas protegidas del SINAP y en prioridades de conservación. Este plan de acción fue entregado comentado el 10 de diciembre vía email.</t>
  </si>
  <si>
    <t>1.1.2</t>
  </si>
  <si>
    <t>Contar con un marco de política y normativo adecuado que dinamice la administraciòn y manejo de los PNN y la coordinaciòn del SINAP, como misiòn institucional de Parques</t>
  </si>
  <si>
    <t>JENNY MARTINEZ</t>
  </si>
  <si>
    <t>JULIETA RAMOS</t>
  </si>
  <si>
    <t>Instrumentos de politica y normativos  elaborados, ajustados, propuestos y gestionados para el cumplimiento misional, a partir del diagnóstico de necesidades realizado en 2011</t>
  </si>
  <si>
    <t/>
  </si>
  <si>
    <t>Se han ajustado y gestionado  dos  (2) políticas: Politica Nacional del Océano y de los Espacios Costeros y la Politica de Ordenamiento Territorial y dos (2) documentos CONPES: SINAP y Cauca, que premitiran dar continuidad y  cumplimiento a las metas  misionales de la entidad</t>
  </si>
  <si>
    <t>Dada la coyuntura actual de formulación, ajuste o reformulación de los Planes de Manejo y de formulación de los Planes Estratégicos Territoriales, desde la Oficina Asesora de Planeación el 24 de sept se citó a una reunión a la SGM y a la OAJ para la reactivación del proceso, con el fin de adoptar a la mayor brevedad los documentos borradores para los temas de Cambio Climático, Vida Silvestre y Restauración que se elaboraron en 2012, se espera su realizaciòn el 23 de octubre</t>
  </si>
  <si>
    <t>Pendiente reporte de  normas Gestionas pro OAJ</t>
  </si>
  <si>
    <t>Elaborar, gestionar y expedir instrumentos de política para cumplimiento misional</t>
  </si>
  <si>
    <t>Instrumentos de politica gestionados</t>
  </si>
  <si>
    <t>El 20 octubre de 2012 se adoptaron los siguientes 4 lineamientos:
• Lineamiento institucional de prevención, vigilancia y control del Sistema de Parques Nacionales Naturales (Resolución 0363 de 19 de octubre de 2012)
• Lineamiento institucional Sistemas sostenibles para la conservación del Sistema de Parques Nacionales Naturales (Resolución 0364 de 19 de octubre de 2012)
• Lineamiento institucional de educación ambiental para el sistema de Parques Nacionales Naturales (Resolución 0362 de 19 de octubre de 2012)
• Lineamiento institucional de investigación del Sistema de Parques Nacionales Naturales (Resolución 0351 de 5 de octubre de 2012)
Se inició con las subdirecciónes encargadas la recoplilacion de la información para el respectivo reporte del CONPES SINAP.
Avance Primer Trimestre: Se realizó una propuesta de Guía metodológica para la formulación de lineamientos institucionales, que cumple con la finalidad de generar claridad y homogeneidad al interior de Parques Nacionales Naturales frente a aspectos conceptuales, metodológicos y procedimentales relacionados con la formulación de Lineamientos Institucionales. Dicha guía incluye etapas, marco metodológico, contenidos y roles en el proceso de la formulación de Lineamientos Institucionales de PNN. Dicha propuesta fue sometida a un periodo de retroalimentación por parte del Comité Ampliado recibiéndose comentarios de la Subdirección de Gestión y Manejo y de la Dirección Territorial Andes Occidentales los cuales fueron revisados para el ajuste del documento.</t>
  </si>
  <si>
    <t>Avance Segundo Trimestre: El día 10 de abril se adoptó en el marco del SGC la Guía Metodológica para la Formulación de Documentos de Lineamientos Institucionales, a su vez se adoptaron los anexos relacionados con la Guía en mención, que corresponden a los siguientes: 
1. Anexo 1. Protocolo para presentación de iniciativas de lineamientos institucionales.
2. Anexo 2. Lista de chequeo análisis de viabilidad de la iniciativa.
3. Anexo 3. Base de datos de actores involucrados en la formulación de documentos de lineamientos institucionales.
4. Anexo 4. Formato para la presentación de observaciones y/o comentarios a documentos de lineamientos institucionales en construcción.
Adicionalmente, dado lo anterior se dio cumplimiento al 100% con las acciones del hallazgo 1 del Plan de Mejoramiento suscrito con la Contraloría General de la República de la vigencia 2011. (Ruta Intranet: Instrumentos Evaluación y Control Gestión / Formatos, Manuales e instructivos / Direccionamiento estratégico).</t>
  </si>
  <si>
    <t>PENDIENTE COMPLEMENTAR OAJ CON LAS NORMAS GESTIONADAS</t>
  </si>
  <si>
    <t>BEATRIZ NIÑO</t>
  </si>
  <si>
    <t>LILA ZABARAIN</t>
  </si>
  <si>
    <t>Instrumentos normativos expedidos  para el cumplimiento misional</t>
  </si>
  <si>
    <t>Se han proyectado por parte de la Oficina Asesora Jurídica, resoluciones  ampliando el PNNChiribiquete ,  se realizaron ajustes  al comité de conciliación y repetición,  se por medio de acto administrativo se regulo la actividad ecoturística en el PNN El Cocuy.</t>
  </si>
  <si>
    <t>Mediante Resolución No. 0384 del 3 de Diciembre de 2013 se creó el  comite institucional de desarrollo administrativo, De acuerdo con lo estipulado en el Decreto 2482 de 2012</t>
  </si>
  <si>
    <t>Elabrar, gestionar y expedir instrumentos normativo para cumplimiento misional</t>
  </si>
  <si>
    <t>Instrumentos normativos gestionados</t>
  </si>
  <si>
    <t>Se proyectaron los siguientes actos administrativos expedidos por PNN:
- Acto Administrativo de cierre del SFF Iguaque. 
- Acto Administrativo de cierre del PNN El Tuparro.
- Acto Administrativo de cierre de los sitios sagrados del PNN Tayrona.
Se proyectaron los siguientes actos administrativos expedidos por el MADS:
- Acto Administrativo mediante el cual se declara el PNN Corales de Profundidad.</t>
  </si>
  <si>
    <t>Se proyectaron los siguientes actos administrativos expedidos por PNN:
- Acto Administrativo de apertura del PNN El Tuparro.
Se participó en la elaboración y gestión de los siguientes actos administrativos expedidos por el MADS:
- Directrices para planificación y ordenamiento de una actividad permitida en las áreas de parques nacionales naturales - Ecoturismo
Se proyectaron los siguientes actos administrativos expedidos por el MADS:
- Ampliación del PNN Serranía de Chiribiquete.</t>
  </si>
  <si>
    <t>Se proyectaron los siguientes actos administrativos expedidos  por  MADS :
1. Resolución No. 1038 de 2013 por medio de la cual se amplio el PNN Chiribiquete. 
2- Se proyectó la Resolución para conformar el comité institucional de desarrollo administrativo. 
3. Resolución No.0261 DEL 27  de  agosto 2013,  por medio  de la cual se modifica  el parágrafo 1 del artículo 4 de la Resolución 110 del 23 de Noviembre de 2011, comite de conciliación y repetición.
4.Resolución No. 0268 de 11 de septiembre de 2013 por la cual se regula  la actividad en el Parque Nacional Natural  el Cocuy , se modifica la Resolución No. 041 del 26 de enero  2007 que adopta  el plan de manejo y se modifica la Resolución  No. 245 de 2011 por la cual  se regula los  derechos e ingresos 5. Proyecto de Resolución  de Cooperación no oficial.</t>
  </si>
  <si>
    <t>1..Se encuentra en el MADS , el acto administrativo y documentos soportes para la declaratoria de  Santuario de Fauna Acandi Playón y Playona
2.Se está tramitando el cierre del PARQUE nacional Natural Purace
Se está gestionando:
1. Se se encuentra en proceso de consulta previa dirigido a la declaratoria  de Bahía Portete  y se está realizando acompañamiento para cada una de las étapas. 
2. Se esta realizando el proyecto para  reglamentar el centro de documentación.</t>
  </si>
  <si>
    <t>1.1.3.</t>
  </si>
  <si>
    <t>Diseñar e implementar instrumentos para la valoración, negociación y reconocimiento de los beneficios ecosistemicos.</t>
  </si>
  <si>
    <t>CARLOS MARIO TAMAYO</t>
  </si>
  <si>
    <t>Servicios ambientales con instrumentos para su valoración, negociación y reconocimiento ajustados e implementados en las áreas protegidas del sistema identificadas como potenciales a partir del diagnóstico realizado en 2011</t>
  </si>
  <si>
    <t>Servicios ambientales priorizados: Belleza Escenica, Servicios Hídricos, Biodiversidad. 
Para el 2012:  Los instrumentos finaneros diseñados e implementados corresponden a: Tarifa de Ingresos a los Parques con Potencialidad Ecoturistica y Tarifas  para filmaciones y fotografía. 
Para 2013: Cumplimiento del Decreto 1900, Inversiones de 1% por el uso del agua proveniente de Parques en proyectos licenciados; el avance se constituye en la Ruta de Implementación, y Planes de Trabajo con las empresas licenciadas (asociados al servicio hídrico). 
La meta 2019 se cumple en el año 2013</t>
  </si>
  <si>
    <t>Como parte del Servicio Ambiental  Hidrico, se adelantó la gestión para la presentación ante la ANLA del proyecto de inversiones del 1%, en el SFF el Corchal Mono Hernandez.
Como parte de los incentivos económicos, se diseño conjuntamente con la Oficina Asesora Jurídica, la exposición de motivos que permitío radicar el proyecto de ley, que modifica el artículo 43 de la ley 99 de 1993, que amplía las transferencias del sector eléctrico, con destino a Parques Nacionales.</t>
  </si>
  <si>
    <t>Como parte del servicio hídrico y belleza escénica, se elaboró el soporte técnico-económico que permite establecer el cobro por actividades recreativas acuaticas (Incluye Buceo) y transito de embarcaciones. De igual forma se elaboró el documento técnico para el cobro por observación de flora y fauna marina en áreas marinas protegidas, documento soporte técnico y jurídico para el pago de la tasa de uso por agua a Parques por parte de la CARS, Casos piloto (PNN Farallones de Cali y PNN Paramillo),                                                                                                                                             se dieñó el Documento de valoración belleza escenica (derechos de ingreso a las AP con vocación Ecoturisticas, Derecho de Ingreso a los PNN Corales del Rosario y San Bernardo, PNN El Cocuy).</t>
  </si>
  <si>
    <t>Diseñar e implementar estrategias de sostenibilidad financiera para la generación de recursos tendientes al cumplimiento de los objetivos institucionales.</t>
  </si>
  <si>
    <t>Documento preliminar en un 80%. El documento se encuentra en fase de revisión y su presentación se realizará en el marco de la reunion de la Mesa de Sostenibilidad Financiera del SINAP.</t>
  </si>
  <si>
    <t>Se terminó el documento preliminar con la propuesta de homologación de la metodología para el cálculo de la brecha financiera.</t>
  </si>
  <si>
    <t>1. Documento final concertado y socializado en Taller de Planeación Estratégica en el mes de septiembre en el PNN Tayrona (100%)</t>
  </si>
  <si>
    <t>  1. Reunión de de la Mesa de Sostenibilidad Financiera (Avance en la implementación de la metodologia homologada - Reunión 29 de Noviembre
  2013). Anexo 1.</t>
  </si>
  <si>
    <t>En el marco del proyecto GEF Marino, se encuentra en elaboración los instrumentos económicos para el cobro por buceo y tránsito de embarcaciones.
Documento que se encuentra en un 25% de avance.</t>
  </si>
  <si>
    <t>Se aportaron desde la SSNA los documentos “Estudio técnico/económico para el cobro y ordenamiento de servicios de buceo en las áreas del sistema de parques nacionales naturales (SPNN) de Colombia” y “Propuesta de trabajo para establecer la viabilidad del cobro por tránsito de embarcaciones en los PNN marinos del Sistema”, con un avance del 50%</t>
  </si>
  <si>
    <t>2. Se cuenta con el plan de trabajo  y soporte técnico para establecer el monto o valor del cobro (50%) para Buseo y tránsito de embarcaciones. 
3. Se elaboró el documento análisis técnico económico del derecho de ingreso al PNN El Cocuy, adoptado mediante la Res. 0288 de sept de 2013 (100%)
4.Se elaboró el documento técnico para el cobro por observación de flora y fauna marina en áreas marinas protegidas (80%).
 Documento soporte técnico y jurídico para el pago de la tasa de uso por agua a Parques por parte de la CARS, provenientes del sector eléctrico.</t>
  </si>
  <si>
    <t>2. Se elaboró soporte técnico-económico que permite establecer el cobro por actividades recreativas acuaticas (Incluye Buceo) y transito de embarcaciones (100%), Anexo 2.
3. Se elaboró el documento técnico para el cobro por observación de flora y fauna marina en áreas marinas protegidas (100%), Anexo 3.
4. Documento soporte técnico y jurídico para el pago de la tasa de uso por agua a Parques por parte de la CARS, Casos piloto (PNN Farallones de Cali y PNN Paramillo). (100%), Anexo 4. 
5, Documento de valoración belleza escenica (derechos de ingreso a las AP con vocación Ecoturisticas, Derecho de Ingreso a los PNN Corales del Rosario y San Bernardo, PNN El Cocuy), Anexo 5.                                             
6, Revisión cobros por evaluación y seguimiento de tramites ambientales, Anexo 6. 
7, Componente economico de precisiones conceptuales del daño ambiental, posibilidades para su valoración y reparación, Anexo 7.</t>
  </si>
  <si>
    <t>Un instrumento financiero en implementación en el marco de la estrategia de sostenibilidad financiera del SINAP</t>
  </si>
  <si>
    <t>Formulación y presentación de (4) Proyectos ante las entidades territoriales, en el marco de lo definido por el Sistema General de Regalías.</t>
  </si>
  <si>
    <t>1.1.4.</t>
  </si>
  <si>
    <t>Contar con un sistema de información que facilite la toma de decisiones</t>
  </si>
  <si>
    <t>PAOLA DEVIA</t>
  </si>
  <si>
    <t>Sistema de informacion interoperable que contenga los componentes administrativos, técnicos, financieros y geográficos diseñado y en implementacion.</t>
  </si>
  <si>
    <t>En términos de infraestructura la metada de contar con un sistema de información interoperable se ha soportado en este trimestre  fortaleciendo  los dominios servidores, usuarios y políticas de seguridad que permitan a la entidad contar con una plataforma tecnológica segura y estable, el proceso se ha iniciado desde el nivel central y paulatinamente se ha llegado a las direcciones territoriales para así abarcar una primera fase en el fortalecimiento de la infraestructura tecnológica de la entidad. 
El soporte de aplicaciones es por así decirlo el centro de operaciones del sistema de información y por tal razón se vienen desarrollando diferentes herramientas que sirvan como el gran soporte del sistema de información de la entidad, en este trimestre  se iniciaron trabajos de implementación de nuevas aplicaciones de uso nacional como SMART y otras de nivel más regional como el ORFEO, además se inició el proceso de generación de estudios previos para la aplicación que soporte la planeación y ejecución de la entidad 
Finalmente el sistema en este trimestre en términos espaciales se han desarrollado diferentes mapas y análisis espaciales que le apuntan a la toma de decisiones de la entidad y que a más corto plazo están soportando la actualización y reformulación de los planes de manejo, aunque este proceso de generación de información es continuo has sido en el 2013 y más específicamente en el tercer trimestre en donde se han brindado más soportes geográficos que son de vital importancia para la entidad en todos sus niveles de decisión</t>
  </si>
  <si>
    <t>En terminos de infraestructura la entidad cuenta con servidores que fueron adquiridos a traves de convenio ANH-FONADE-PNN, el cual ha permitido migrar y soportar algunas apicaciones como también realizar bakups de la información manejada por la instiición. Además con el fin de fortalecer los parques en equipos se hace entrega de equipos compuestos de la siguiente manera: GPS, Comptador Portatil y Radio Comunicador que permiten al parque fortalercer la comunicación y modernizar su inventario. Se hizo la compra de liciencias Arc Gis, Erdas, entre otras para las Direcciones Territoriales 
En cuanto a aplicaciones se realizó el mantenimiento de las aplicacionesde RUNAP y SULA además la página web se actualizó basados en los pametros de Gobierno en Línea. De otro lado el gestor documental queda implementado en las Direccioens Territoriales Pacifico, Orinoquia, Amazonía, Andes Occidentales y Andes Nororientales. Se realizó la socializaciój con 8 PNN sobre la aplicación SMART de control y vigilancia, una vez evaluada hará parte del sistema de información. Con el fin de agilizar las respuesta en cuanto a certificaciones de genera un prototipo, el certifica información predial y de áreas de exploración. Frente al tema de la inscripción de Guardaparques se genera la página y la inscripción en línea
Frente a la Gestión de Información se tiene el mapa de ecosistemas biogeografíco, biomas como insumos para los ejercicios de plan de manejo. También se realizaron Análisis espaciales: mapas temáticos en donde se muestra el traslape de las diferentes temáticas de desarrollo con las áreas protegidas registradas en el RUNAP.
Otros procesos apoyados:
•        Participación en la grupo de observación de la tierra con el fin de conformar interinstitucionalmente el plan nacional de observación de la tierra 
•        Actualización de formatos de salidas gráficas para la generación de cartografía oficial de Parques Nacionales Naturales de Colombia.
•        Inicio de proceso de aclaración de límites de las áreas protegidas administradas por parques Nacionales Naturales. 
•        Generación del Catálogo de Objetos de la entidad que tomo como base el modelo de la GDB de planes de Manejo
•        Desarrollo de documento “LINEAMIENTOS PARA LA ADQUISICIÓN, USO, ADMINISTRACIÓN Y ENTREGA DE INFORMACIÓN CARTOGRÁFICA EN  EL MARCO DEL PROCESO DE ACTUALIZACIÓN Y REFORMULACIÓN DE LOS PLANES DE MANEJO DE LAS ÁREAS PROTEGIDAS”
•        Apoyo en revisión en planes de manejo (en sus tres componentes) de las áreas protegidas ANU Los Estoraques, PNN Catatumbo Bari, PNN Cocuy PNN Tama, SFF Gauaneta Alto Río Fonce, SFF Iguaque, PNN Selva de Florencia, PNN Tatama, PNN Corales de Rosario y San Bernardo y PNN Macarena dentro del contexto de información cartográfica y documental.
•        Apoyo en el proceso de nuevas áreas con la generación de mapas de las propuestas de nuevas áreas.
•        Apoyo en componente cartográfico para la declaratoria del Santuario de Fauna Playona Acandi.
•        Apoyo a los SIG de las cooperaciones autónomas para la generación de metadatos en el aplicativo RUNAP
•        Apoyo en verificaciones de campo y generación de cartografía para la inscripción de Reservas Naturales de la Sociedad Civil.</t>
  </si>
  <si>
    <t>Desarrollar la fase de infraestructura y tecnología habilitadora del sistema</t>
  </si>
  <si>
    <t>% de avance de la implementación de las acciones  programadas en la fase</t>
  </si>
  <si>
    <t>Se actualizó el servidor para la implementación de políticas en la RED a nivedl nacional.  Se inició la migración de usuarios al nuevo dominio de parques, Implementación y actualización de sofware (sistema operativo), se crearon los usuarios con nuevas políticas en el nuevo dominio, Se estructuró la RED VLAND para iniciar el proceso de segmentación de la RED, se entregó equipos de cómputo a las áreas.</t>
  </si>
  <si>
    <t>Implementación y Configuración Dominio parques.local Creación de Sitios AD
Perfilamiento Aplicativos
Almacenamiento y Respaldo Estandarización Servidores S.O.
Aplicar normas de seguridad estándar ISO 27001
Migración Dominio parquesnacionales.co (500 Equipos)
Eliminación Dominios Remotos
Implementación WSUS y Replicas
Centralización Administración
Políticas de Seguridad AD
Administración Plataforma Microsoft</t>
  </si>
  <si>
    <t>Se completa la migración de todos los usuarios del nivel central al nuevo dominio parques.local
Se ingre4san todos los servidores (incluso misionales) al nuevo dominio parques.local
Se están aplicando políticas de control de acceso bajo la norma iso 27001
Se programa migración y eliminación de dominios remotos para  dt Orinoquia en el 4 trimestre del 2013
Se realizó seguimiento a todos los equipos de nivel central ingresados en el  AD que cumplan con la nemotecnia construida o diseñada para toda la entidad
Realiza primer taller de tecnologías de la información y comunicaciones con los ing, de sistemas de las DT y nivel central 
Re realiza conferencia sobre legalidad de software con la asesoría directa de Microsoft
Se entrega a parques nacionales por parte del FONADE y la ANH de los 3 servidores de bases de datos , aplicaciones, controlador de dominio y la SAN de la entidad y un portátil para actividades administrativas 
Se procede con dinero sobrante del proyecto del FONADE se solicita la adicion de un 1 file server (1 servidor) y 3 portátiles mas</t>
  </si>
  <si>
    <t>En terminos de infraestructura la entidad cuenta con servidores que fueron adquiridos a traves de convenio ANH-FONADE-PNN, el cual ha permitido migrar y soportar algunas apicaciones como también realizar bakups de la información manejada por la instiición. Además con el fin de fortalecer los parques en equipos se hace entrega de equipos compuestos de la siguiente manera: GPS, Comptador Portatil y Radio Comunicador que permiten al parque fortalercer la comunicación y modernizar su inventario. Se hizo la compra de liciencias Arc Gis, Erdas, entre otras para las Direcciones Territoriales</t>
  </si>
  <si>
    <t>Desarrollar la fase de aplicaciones y grarntizar su articulación</t>
  </si>
  <si>
    <t>% de avance de la implementación de la fase de aplicaciones</t>
  </si>
  <si>
    <t>Articulación del RUNAP SINCHi - SIATAC - PNN, definción de aplicaciones móviles, Implementación del Orfeo nivel central y Amazonía, Aplicación de Tablas de Retención documental.</t>
  </si>
  <si>
    <t>Articulación del RUNAP SINCHi - SIATAC - PNN, definción de aplicaciones móviles, Implementación del Orfeo nivel central y Amazonía, Aplicación de Tablas de Retención documental. Segundo Semestre 2013
Radicación de correos electrónicos
Integración con sistemas y aplicaciones internas y/o externas 
 Implementación restantes Direcciones Territoriales Segundo Semestre 2013
Pagina web temática.
Proceso de Guarda parques voluntarios en línea.
Ajustes Runap - Primer Semestre 2013
-Acople de plantillas en manejador de contenidos Joomla v 3.0 para las páginas home e internas.
- Prototipo del sitio (30 de Junio).</t>
  </si>
  <si>
    <t>Definición de aplicaciones móviles
Implementación de ORFEO en nivel central, Amazonia, Pacifico y sensibilización de Andes Nororientales
Adaptación de tablas de retención documental en nivel central y amazonia y actualización de tablas en pacifico 
Socialización de nueva Pagina Web de la entidad
Diseño de la propuesta de página temática para el Grupo de Sistemas de información 
Socialización de página de guarda parques voluntarios e implementación en las Direcciones Territoriales
Socialización de aplicación SMART para control y vigilancia generación de estudios previos para la aplicación que soporte la planeacio y ejecución de la entidad</t>
  </si>
  <si>
    <t>En cuanto a aplicaciones se realizó el mantenimiento de las aplicacionesde RUNAP y SULA además la página web se actualizó basados en los pametros de Gobierno en Línea. De otro lado el gestor documental queda implementado en las Direccioens Territoriales Pacifico, Orinoquia, Amazonía, Andes Occidentales y Andes Nororientales. Se realizó la socializaciój con 8 PNN sobre la aplicación SMART de control y vigilancia, una vez evaluada hará parte del sistema de información. Con el fin de agilizar las respuesta en cuanto a certificaciones de genera un prototipo, el certifica información predial y de áreas de exploración. Frente al tema de la inscripción de Guardaparques se genera la página y la inscripción en línea</t>
  </si>
  <si>
    <t>Implementar la fase de gestión y producción de Información</t>
  </si>
  <si>
    <t>% de avance de la implementación de la fase de producción de la información</t>
  </si>
  <si>
    <t>Disposición de servicios geográficos en página Web, Actualización de nuevo portal Web trabajo articulado con comunicaciones, mantinimineto del sistema de Información RUNAP para nuevos servicios e interoperatividad, depuración base de datos de correos electrónicos, levantamiento de predios, planeación, mantenimiento de almacenamiento KOHA base geográfica, Mantenimiento de SULA, Migración CASSIA.</t>
  </si>
  <si>
    <t>Análisis Realizados: SINAP vs ANH, Minería y Proyectos 4G.
Análisis a Realizar: Parques Nacionales vs Indígenas y Negritudes. Actualización de la tabla de Parques por Departamento y Municipio.
Total de atenciones 595  ( 171 orfeos y 424 solicitudes por correo )    194 externas      301 internas.
368 Conceptos Técnicos para la mesa tierras.
Estructuración de GDB para consolidad información cartográfica ,Validación  metadatos geográficos y documentales generados , Análisis de coberturas de la tierra 2002, 2007 y 2012.
Potencial y prioridades de restauración con información a escala 1:100.000.
Ecosistemas 2010-2012 para los PNN a escala 1:100.000.
Capa de clima Caldas-Lang y balánces hídricos para PNN
Geomorfología Enfocado a procesos.
Unidades Biogeográficas
Biomas a escala 1:100.000
Análisis de representatividad.
Análisis de Coca vs. Coberturas de la Tierra.</t>
  </si>
  <si>
    <t>Generación de mapa de prioridades de restauración, potencial biofísico de restauración
Generación de mapa representatividad enfocado al potencial ecoturistico 
Generación de  mapa de importancia ecosistemas enfocado a prioridades de restauración 
Construcción de indicadores de representatividad en el sistema de parques en la unidad de análisis y presencia en número de parques para la definición de la vocación ecoturistica
Apoyo de la conceptualización geográfica y construcción de mapas del análisis económico de disponibilidad de recurso hídrico que adelanta la subdirección de sostenibilidad 
Total de atenciones  570 (194 solicitudes internas y 436  solicitudes externas)
Generación de primera versión de diccionario de datos y catálogo de objetos de la entidad 
Informe de estado de avance de planes de manejo en cuanto a información geográfica y documental  de las áreas protegidas</t>
  </si>
  <si>
    <t>Frente a la Gestión de Información se tiene el mapa de ecosistemas biogeografíco, biomas como insumos para los ejercicios de plan de manejo. También se realizaron Análisis espaciales: mapas temáticos en donde se muestra el traslape de las diferentes temáticas de desarrollo con las áreas protegidas registradas en el RUNAP.</t>
  </si>
  <si>
    <t>1.2.1</t>
  </si>
  <si>
    <t>Concertar estrategias especiales de manejo  con grupos étnicos que permitan articular distintas visiones de territorio</t>
  </si>
  <si>
    <t>CAMILO ERAZO</t>
  </si>
  <si>
    <t>No. De resguardos indigenas traslapados con las areas del SPNN con planes especiales de manejo suscritos y en implementacion.</t>
  </si>
  <si>
    <t>Definir un plan de trabajo para la formulación de estrategias especiales de menejo en coordinación con las areas protegidas</t>
  </si>
  <si>
    <t>Plan de trabajo concertado</t>
  </si>
  <si>
    <t>Identificar las comunicades de base (indigenas o negritudes) interesadas en la construcción de REM o Acuerdos de Uso y Manejo.</t>
  </si>
  <si>
    <t>Informe realizado sobre las comunidades de base identificads</t>
  </si>
  <si>
    <t>No. De comunidades de grupos étnicos que hacen uso regular o permanente de las areas del SPNN con acuerdos suscritos y en implementación</t>
  </si>
  <si>
    <t>Definir las Líneas estratégicas de cada REM o Acuerdos de Uso y Manejo que se proyecte adoptar</t>
  </si>
  <si>
    <t>Rem o acuerdos de Uso y manejo con líneas estratégicas definidas</t>
  </si>
  <si>
    <t>Adoptar e implementar los  REM o Acuerdos de Uso y Manejo</t>
  </si>
  <si>
    <t>Régimen Especial de Manejo ó Acuerdos de uso y Manejo adoptados que incluyan Plan estratégico de implementación.</t>
  </si>
  <si>
    <t>1.2.2.</t>
  </si>
  <si>
    <t>Prevenir, atender y mitigar situaciones de riesgo que afecten la gobernabilidad de las áreas</t>
  </si>
  <si>
    <t>YASMIN GONZALEZ</t>
  </si>
  <si>
    <t>% de las áreas del SPNN cuentan con planes de contingencia para la gestión del riesgo generado por el ejercicio de la autoridad ambiental.</t>
  </si>
  <si>
    <t>A la fecha de Corte se recibieron siete Planes de Contigencia de los siguientes Parques:  Chingaza, Sumapaz, Macarena, Tinuga, Picachos, Tuparro y EL Cocuy.  Se adelantó su revision y se remitieron observaciones y comentarios para ajuste a las áreas protegidas.</t>
  </si>
  <si>
    <t>Estado de Avance de los Planes de Contingencia:
Macarena. Plan de Contingencia Aprobado y en implementación.100%.                   
Tinigua.   Plan de Contingencia Aprobado y en implementación.100%.             
Picachos. Capacitado y en proceso de estructuración. Se presentó un borrador del documento. Pendiente elaboración mapa de riesgo. 80%
Tuparro. Capacitado y en proceso de estructuración. Pendiente elaboración mapa de riesgo. 80%
Sumapaz. Capacitado y en proceso de estructuración. Pendiente elaboración mapa de riesgo. 80%
Cocuy. Capacitado y en proceso de estructuración. Pendiente elaboración mapa de riesgo. 80%
Chingaza. Capacitado y en proceso de estructuración. 40%
Old Providence. Capacitado y en proceso de estructuración. 20%
Corales de Profundidad. Área Protegida pendiente por Capacitación. 0%
Catatumbo Bari . Capacitado y en proceso de estructuración. Se presentó un borrador del documento. 30%
Nukak. Capacitado y en proceso de estructuración. 0%
Yaigoge Apaporis. Capacitado y en proceso de estructuración. 0%</t>
  </si>
  <si>
    <t>En este periodo no se realizó capacitación para estructuración de Planes de Contingencia.  A la fecha de corte de este informe se encuentran capacitadas 56 de las  57 áreas protegidas.</t>
  </si>
  <si>
    <t>Atender las situaciones de riesgo que presente el personal de las áreas protegidas</t>
  </si>
  <si>
    <t>Situaciones de riesgo atendidas oportunamente</t>
  </si>
  <si>
    <t>Plan estratégico de seguridad para las áreas del Sistema de Parques Nacionales Naturales diseñado y en implementación</t>
  </si>
  <si>
    <t>Se consolidó y analizó información relacionada con presiones y amenazas que han reportado las 56 áreas protegidas  en los espacios de capacitación que realiza la Oficina de gestión del Riesgo.  Se adelanta la consolidacion de la informacion relacionada con los procesos judicialies y policivos instaurados y en los que la entidad sea victima o denunciante.</t>
  </si>
  <si>
    <t>Seguimiento, asesoría y acompañamiento de  los procesos judiciales y policivos que se adelanten, en los que Parques Nacionales Nataurales sea victima o denunciante.</t>
  </si>
  <si>
    <t>Matriz de seguimiento y estado de los procesos judiciales y policivos e intervenciones realizadas, actualizada.</t>
  </si>
  <si>
    <t>Se solicito a las Direcciones Territoriales la información relacionada con los procesos judicialies que se hayan instaurado desde las áreas protegidas o DT´s para adelantar la consolidación de la matriz de seguimiento y estado de procesos.  A la fecha de corte se cuenta con la informacion de las Direcciones Territoriales Pacifico, Caribe, Andes Occidentales y Andes Nororientales. Se recibió la información que de estos procesos reposaba en la Oficina Asesora Juridica.</t>
  </si>
  <si>
    <t>En este trimestre, se consolido la matriz de seguimiento y estado de los procesos penales, con un total de 88 procesos identificados en las Direcciones Territoriales y con poder para representacion como victima otorgado por la Oficina de Gestión del Riesgo:19
En el periodo se presentó recurso de apelación ante el TRibunal de Buga por el fallo absolutorio en el caso Yamaury I.
En el trimestre fueron cerrados 3 casos penales en el PNN Iguaque uno por daño a los recursos naturales y  uno por lesiones personales culposas, logrando la liberación del vehiculo de la entidad y en el PNN Corales del Rosario, por daño a los recursos naturales.
En este trimestre se ha avanzado y conoslidado en la matriz de seguimiento y estado de los procesos policivos con un total de 4 procesos.  En el trimestre se logro la decisión del Gobernador del Amazonas, suspendiendo la explotacion ilegal de minerales en el Río Caqueta, en jurisdiccion del PNN Cahuinarí.
En el trimestre se han realizado avances y seguimiento a un proceso penal por amenazas a funcionarios, y seguimiento al apoyo en la defensa de funcionarios de VIPIS.
De igual forma se asisitió a once audiencias, de las cuales se realizaron 4 y 7 fueron canceladas.</t>
  </si>
  <si>
    <t>En este semestre se asistieron a 4 audiencias de los siguientes casos. 1- 07-11- 2013: Caso de la embarcación LA CHASCA. Audiencia de formulación de acusación en el Juzgado 1 Penal del Circuito de Buenaventura, la cual no se realizó por decisión del Juez quien se encontraba en audiencias con preso. 2-  14-11-2013: Caso PRIMTIVO PULIDO, por ganadería en PNN Nevados. Se citó a audiencia de juicio oral en el Juzgado 5 Penal del Circuito de Manizales, la cual fue aplazada por el Juzgado. En su lugar el Juzgado 5 Penal del Circuito citó para el mismo día a la audiencia preparatoria del caso que se acumuló en su Despacho. Se asiste a la audiencia pero fue aplazada por solicitud del abogado defensor. 3- 26-11-2013: Caso embarcación SANTAFE. Se asiste a la audiencia de inicio de juicio oral en el Juzgado 2 Penal del Circuito de Buenaventura. La audiencia se instala pero es suspendida por inasistencia del abogado defensor. 4- 10-12- 2013: Caso embarcación SANTAFE. Se asiste a la audiencia de inicio de juicio oral en el Juzgado 2 Penal del Circuito de Buenaventura. La audiencia se aplaza  por solicitud del abogado defensor.Y se atendio a querella por minería sin título en el Parque  Nacional Natural Farallones de Cali. Radicado No. 20131500071921, ante el Despacho del Alcalde Municipal Santiago de Cali, doctor RODRIGO GUERRERO VELASCO.</t>
  </si>
  <si>
    <t>Capacitar al personal de las áreas protegidas en situaciones de riesgo que afecten su gobernabilidad (minas, delitos y autoprotección)</t>
  </si>
  <si>
    <t>Áreas protegidad capacitadas</t>
  </si>
  <si>
    <t>Se capacitaron dos áreas protegidas (PNN Los Farallones de Cali y PNN El Cocuy) en la tematica de autoprotección. Con respecto a las capacitaciones en delitos ambientales se avanzó en los ajustes de temas afines. Está planificada la capacitación a 6 áreas protegidas en la tematica de MAP.</t>
  </si>
  <si>
    <t>Se realizaron 2 Capacitaciones en educación de prevención de minas antipersonal y soporte vital básico en las areas de:  Nukak y La Paya.                                                                                                                                               Socialización del Protocolo de seguridad: comportamiento y Actitud en 3 areas protegidas:La Paya, Chingaza y Pisba. 
Realizacion de 3 Talleres de capacitación sobre “Procesos y Procedimientos Administrativos y Judiciales relacionados con los Delitos Contra el Ambiente y los Recursos Naturales en Parques Nacionales Naturales y Sus Zonas de Influencia”, dirigido a personal y autoridades administrativas, ambientales y militares y de policia de la jurisdiccion de los Parques: La Paya, Otún Quimbaya, Los Nevados, Tatama, Paramillo, Tayrona.</t>
  </si>
  <si>
    <t>En este trimestre se realizaron:  Un (1) Taller de Educación de Riesgo en minas antipersonal y soporte vital Básico PNN Chiribiquete, Un (1) taller   de Derechos Humanos, colectivos y del ambiente en el PNN Chiribiquete, Cuatro (4) socializaciones del Protocolo de seguridad: Actitud y comportamiento frente al riesgo público VIPIS, Galeras, Isla Corota y Nevados Y Dos (2) seminarios de autoprotección donde se capacitaron a de 20 personas entre funcionarios y contratistas de los Santuarios Galeras e Isla Corota. 
Se realizaron 2 talleres sobre “PROCESOS Y PROCEDIMIENTOS ADMINISTRATIVOS Y JUDICIALS FRENTE A LOS DELITOS CONTRA EL MEDIO AMBIENTE Y LOS RECURSOS NATURALES EN PARQUES NACIONALES NATURALES Y  SUS ZONAS DE INFLUENCIA” a Funcionarios y contratistas PNN Tayrona – Personal adscrito al Fuerte de Carabineros y Seguridad Rural Policia Naciona y tambien a Funcionarios del SFF Galeras, SF Isla la Corota, SFF Orito Ingi Ande; Policía Judicial –  Policía Nacional, Ejercito Nacional, Fiscalías, Autoridades Municipales, ICA, CORPONARIÑO, Gobernación de Nariño, Alcaldía Pasto, Organismo no Gubernamental.</t>
  </si>
  <si>
    <t>Identificar los riesgos asociados al ejercicio de autoridad ambiental y al riesgo publico</t>
  </si>
  <si>
    <t>Matriz de riesgos actualizada</t>
  </si>
  <si>
    <t>Se adelanta la consolidación de la matriz de riesgos asociados al ejercicio de la autoridad ambiental y al riesgo publico, sustentada en la informacion consiganada en los Planes de Contingencia aprobados por la oficina y alimentada con la informacion suministrada por la áreas protegidas en los espacios de capacitación brindados por la OGR.  En el trimestre se actualizó con la informacion de los planes aprobados para Old Providence y Picachos.</t>
  </si>
  <si>
    <t>1.2.3.</t>
  </si>
  <si>
    <t>Promover la vinculación efectiva de actores estratégicos en las instancias nacionales y regionales de participación del SINAP.</t>
  </si>
  <si>
    <t>% de actores sociales e institucionales participando en instancias operativas del SINAP.</t>
  </si>
  <si>
    <t>Se realizó el primer taller 2013 con los profesinoales SINAP de las Direcciones Territoriales con el objetivo de continuar el trabajo del año 2012. Allí se presentaron avances sore la evaluación del CONPES 3680 del 2010, la sesión 1- 2013 del CONAP y los avances en el documento de Lineamientos para la construcción y consolidación de subsistemas áreas protegidas para la socialización de su enfoque y la´definición de compromisos con cada profesinoal DT, que permita su construcción conjunta con los profesionales de las DT. Cada profesional presentó el plan de trabajo para el año 2013</t>
  </si>
  <si>
    <t>Se realizaron dos (2) reuniones con los secretarios técnicos de las Mesas Temáticas del MdE en preparación a la reunión del Comité Coordinador y como preparación a la Asamblea del MdE 2013.
Se preparó y realizó la I reunión del Comité Coordinador del MdE, la cual se realizó el 20 de marzo del 2013 y contó con la participación de los secretarios técnicos de cada una de las Mesas Temáticas, representantes del Ministerio de Ambiente y Desarrollo Sostenible y estuvo dirigido y acompañado por la Directora General de Parques Nacionales. A este espacio se invitó a los profesionales de las Direcciones Territoriales encargados del tema de SINAP, de manera que sirviera de espacio de capacitación en estos temas.
Se preparó la II reunión del Consejo para el 31 de mayo, sin embargo por el tema de aenda del Sr. Ministro, la reunión se aplazó hasta nueva fecha.</t>
  </si>
  <si>
    <t>El 6 de agosto se realizo la reunión de la Mesa de Prioridades de Conservación del Memorando de Entendimiento para la implementación del Plan de Acción del SINAP, que contó con la asistencia y participación de los miembros  de esta Mesa.</t>
  </si>
  <si>
    <t>Se realizaron las reuniones de las Mesas Temáticas del MdE :Prioridades de Conservación (1),  Investigación y Monitoreo(1) , Comunicaciones(1)  y Sostenibilidad Financiera (2).
Reunión del Comite Coordinador del MdE (1)
Asemblea del Memorando de Entendimiento (1)
Se realizaron dos (2) reuniones del CONAP y se convocó a una reunión extraordinaria, pero no se alcanzó a cumplir el quorum para la realización de esta sesión.
En relación con los temas de Gobernanza, Gobernabilidad y Participación para el SINAP, se cuenta con tres (3) documentos de análisis general  de los Subsistemas SIRAP Pacifico, Sistema de Areas Marinas Protegidas (SAMP) y SIRAP amazonía en los cuales se presenta características de los Subsistemas respecto a Gobernanza, Gobernabilidad y Participación.
Tambien se realizó un análisis nacional de los avances y retos de los Subsistemas en el país, en los temas de Gobernanza, Gobernabilidad y Participación, dando continuidad a los elementos planteados en la ruta conceptual y metodológica que se reportó para el 2012.</t>
  </si>
  <si>
    <t>CONAP: Se preparó la 1a. sesión ordinaria 2013 del Consejo Nacional de Areas Protegidas CONAP,el cual fue precidido por el Sr. Ministro de Ambiente y Desarrollo Sostenible.En este Comité se presentó el avance de los compromisos adquiridos en la pasada reunión y se acordaron como temas estratégicos de análisis por parte del Consejo en análisis de temas sectoriales, para la sostenibilidad financiera del sistema y se retoman los compromisos relacionados con la consolidación del RUNAP.
Memorando de Entendimiento: Se realizó el primer Comité Coordinador del MdE, en donde se contó con representantes del Ministerio de Ambiente y Desarrollo Sostenible, Secretarios Técnicos y Delegados de cada una de las Mesas Temáticas, la Directora General de Parques Nacionales  y otros invitados.  En esta reunión se presentaron y aprobaron los planes de trabajo y los informes de avance de cada una de las Mesas Temáticas, se avanzó en la definición de directrices para la articulación de las Mesas Temáticas y los Subsistemas y se generaron reflexiones y aportes respecto a la próxima Asamblea de Memorando de Entendimiento 2013.
Articulación con Direcciones Territoriales: Se realizó la primera reunión de profesionales encargados del tema SINAP en las Direcciones Territoriales, en donde se trataron temas relacionados con indicadores, evaluación del CONPES 3680 del 2010, el CONAP y los lineamientos para la construcción y consolidación de subsistemas áreas protegidas, así como el plan de trabajo para el año 2013 con las DT.</t>
  </si>
  <si>
    <t>El 6 de agosto se realizo la reunión de la Mesa de Prioridades de Conservación del Memorando de Entendimiento para la implementación del Plan de Acción del SINAP, que contó con la asistencia y participación de los miembros  de esta Mesa.
Se realizó una (1)  reunion de secretarios técnicos de las Mesas Temáticas del MdE dentro del proceso de seguimiento a los planes de trabajo de las mesas y como preparatorio para la Asamblea del MdE propuesta para el mes de noviembre y  el Congreso de Areas Protegidas a realizarse en Abril del 2014.
Se acompaño la organización de las reuniones de las Mesas Temáticas de Sostenibilidad e Investigación y Monitoreo.</t>
  </si>
  <si>
    <t>Se realizaron las reuniones de las Mesas Temáticas del MdE :
La Mesa de Sostenibilidad Financiera realizó dos (2) reuniones generales: la 1ª reunión 2013 para el día 12 de julio y la 2ª se realizó el 29 de noviembre. 
La Mesa de Prioridades de Conservación  realizó la reunión general el 6 de agosto.
La Mesa de Investigación y Monitoreo realizó su reunión general el 20 de agosto.
La Mesa de Comunicaciones realizó su reunión anual el 20 de noviembre.
Reunión del Comite Coordinador del MdE (1)
Asemblea del Memorando de Entendimiento (1)
Se realizaron dos (2) reuniones del CONAP y se convocó a una reunión extraordinaria, pero no se alcanzó a cumplir el quorum para la realización de esta sesión.
En relación con los temas de Gobernanza, Gobernabilidad y Participación para el SINAP, se cuenta con tres (3) documentos de análisis general  de los Subsistemas SIRAP Pacifico, Sistema de Areas Marinas Protegidas (SAMP) y SIRAP amazonía en los cuales se presenta características de los Subsistemas respecto a Gobernanza, Gobernabilidad y Participación.
Tambien se realizó un análisis nacional de los avances y retos de los Subsistemas en el país, en los temas de Gobernanza, Gobernabilidad y Participación, dando continuidad a los elementos planteados en la ruta conceptual y metodológica que se reportó para el 2012.</t>
  </si>
  <si>
    <t>Promover mecanismos de participación de los Actores de conservación privada y voluntaria en las instancias operativas del SINAP</t>
  </si>
  <si>
    <t>Instancias del SINAP (Sistemas Regionales, Sistemas Temáticos, Memorando de Entendimiento) con participación de actores de onservación privada y voluntaria</t>
  </si>
  <si>
    <t>Número de Subsistemas del Sinap, 6  regionales y 6 temáticos cumplen las caracteristicas asociadas a un sistema completo</t>
  </si>
  <si>
    <t>SIRAP Pacifico: Se realizó un primer comité técnico se realizo del 28 de febrero al 1 de marzo; en este Comité se definió el plan de trabajo 2013, el cual será presentado al Comité Directivo para que sea aprobado.  En este sentido se desarrollo el 1er Comite Directivo  el 19 de marzo, en el que se aprobo el Plan de Trabajo , se analizaron la viabilidad de nuevos recursos para su implementación y se firmó el otro si al convenio del SIRAP Pacifico que articula las acciones estrategicas del SIRAP Pacifico y las del proyecto GEF SAMP.</t>
  </si>
  <si>
    <t> SIRAP ANDES OCCIDENTALES
El SIRAP realizó su primer Comité Técnico del año 2013, el cual se reconoce como un intersirap (SIRAP Macizo, SIRAP Eje Cafetero, SIDAP Antioquia). Allí se resalta la oportunidad de discutir y definir acciones y espacios puntuales de trabajo para el desarrollo de las líneas que como plan de acción del SIRAP se definieron en el intersirap 2012. Se lograron abordar en términos de discusión técnica, aportes metodológicos y apuesta política temas como los resultados del contraste de las áreas protegidas de las CAR frente al RUNAP y las tareas y requerimientos que son necesarios para el registro de las áreas. Además, el análisis sectorial en términos de desarrollo minero, en relación con los intereses de los SIRAP y específicamente para el departamento de Antioquia.
En términos específicos se resalta el acompañamiento a CORTOLIMA en el marco de configuración de su sistema departamental de áreas protegidas y en relación con los resultados de contraste del RUNAP, a través de un taller realizado durante este semestre con estos objetivos. Se vienen definiendo espacios de participación y acompañamiento en mesas municipales, departamentales y sobre algunos temas específicos como la declaración de nuevas áreas y posicionamiento de las RNSC, que se espera articular con el equipo de la DTAO y las áreas del SPNN relacionadas. Actualmente el GGIS se encuentra programado para acompañar los talleres municipales que en el marco del Convenio CORTOLIMA – WWF se desarrollaran para reactivar el SIDAP Tolima.
 SIRAP ANDES NORORIENTALES 
Se resalta el acompañamiento a la CDMB en el marco de la homologación del DMI de Bucaramanga, proceso en el cual se adelanto la revisión técnica y jurídica de los diferentes elementos claves para el proceso de inscripción del área en el RUNAP.
 SIRAP CARIBE
Durante este semestre el SIRAP logró realizar su primer Comité Técnico, esto con el interés de retomar el trabajo perfilado del año 2012. Este espacio permitió: socializar avances desde la gestión de PNN y las CAR en temas propuestos anteriormente desde la instancia, presentar los insumos e invitar al análisis regional de la dinámica sectorial en el Caribe y su relación con la gestión y manejo de las áreas protegidas, presentar los resultados de la evaluación de contraste de las áreas inscritas al RUNAP para cada CAR, presentar las inquietudes en relación con la participación de las CAR del SIRAP en las mesas temáticas del MdE, entre otros. Como un aporte a las conclusiones de este Comité se considera oportuno evidenciar la necesidad de propiciar posteriores espacios de trabajo en mesas temáticas o subgrupos técnicos que permitan abordar y trabajar sobre temas que por cuestiones logísticas no permiten un desarrollo en el Comité.
Se seleccionó la nueva Secretaria Ejecutiva del SIRAP y se está al tanto de su inicio de actividades para realizar la articulación y relacionamiento respectivo.
Se ha logrado una interlocución constante y dinámica con la nueva profesional desde la DTCA que acompaña este tema, esto se identifica como una oportunidad para identificar la necesidad de acompañamiento desde el GGIS y para sostener la retroalimentación y comunicación de la escala nacional a la escala regional y viceversa.
En términos específicos se resalta el acompañamiento a CORPOCESAR en el marco de configuración de su sistema departamental de áreas protegidas y en relación con los resultados de contraste del RUNAP. Allí se logró realizar un espacio de cualificación del equipo de áreas protegidas de la corporación relacionado con herramientas metodológicas y marco conceptual en el manejo de las áreas protegidas y configuración de subsistemas, y se avanzó en la formulación de un plan de trabajo para la consolidación del SIDAP. Está definida la participación de PNN al Consejo Directivo de la corporación en el mes de julio.
 SIRAP PACÍFICO 
Se han realizado dos comités  técnicos durante el primer semestre de 2013 y como resultados del desarrollo de estos se ha retroalimentado y aprobado el plan operativo anual que incluye la asignación de recursos para su operativización. En este sentido se avanza en el desarrollo de la propuesta concertada con el WWF para definir las prioridades de conservación a escala regional en el componente marino y costero y sistemas oceánicos con recursos provenientes del GEF-SAMP. Para el componente continental aunque ya se tienen algunos recursos se espera concentrar más esfuerzos a fin de desarrollar el ejercicio. Adicionalmente se evalúa los resultados de la primera fase de la estrategia de participación  con miras a dar inicio a la primera etapa contemplada en la fase 2 para lo cual ya existen los recursos por parte de cada una de las Autoridades Ambientales para su desarrollo. Por otro lado se  avanzo en una capacitación para orientar a las Autoridades Ambientales en la inclusión de las áreas protegidas en los procesos de ordenamiento territorial. Por último se preparo la información respecto a la situación de las áreas protegidas del SIRAP en términos de las proyecciones mineras y los procesos de licenciamiento actualmente en desarrollo y que tienen alguna incidencia sobre las áreas. Por otro lado se participo en un espacio del SIDAP Valle que tenía como objeto analizar las fases que componen la ruta de declaratoria y retroalimentar el concepto entregado a la CVC en el marco del análisis del contraste para las áreas de su jurisdicción. En este sentido de desarrollo un taller para conocer y aplicar la metodología para análisis de estado de conservación, con aplicación en las propuestas de nuevas áreas que adelanta el SIDAP Valle en cabeza de la CVC.
 SUBSISTEMA DE ÁREAS MARINAS PROTEGIDAS
El diseño y consolidación de este subsistema se encuentra enmarcado en la ejecución de actividades del proyecto GEF-SAMP. Durante este semestre del desarrollo de las actividades de este proyecto se han realizado dos Comités Técnicos y un Comité Directivo. Entre temas a resaltar, está el acuerdo de avanzar en la firma de un convenio interinstitucional para la formalización de la instancia, la presentación del subsistema frente al CONAP y la identificación y gestión de un instrumento reglamentario desde el MADS que aporte a la sostenibilidad del subsistema.
Se viene avanzando en el documento de conceptualización del subsistema, a través de talleres de discusión, reuniones presenciales y virtuales, recopilación de información y ejercicios propuestos en el marco de los SIRAP (Pacífico y Caribe) y con las áreas marinas del SPNN. En relación con la articulación el subsistema en los SIRAP se viene avanzando en la publicación de documentos que muestren la articulación del SAMP en cada instrumento de planificación de cada SIRAP. Se han definido los respectivos convenios con socios del proyecto, para la ejecución de actividades en el marco de la declaratoria de nuevas áreas como el apoyo a la consulta previa de Bahía Portete, y un área protegida regional en la UAC Pacífico Choco-Norte, además de las actividades en el componente de sostenibilidad financiera, y otros instrumentos en relación con el manejo de las áreas marinas como la evaluación de los acuerdos de uso que se han venido trabajando en áreas marinas del SPNN, entre otros.
Las discusiones y resultados que han venido surgiendo en este proyecto se identifican como insumos importantes hacia los logros que en términos de conceptualización, definición de instrumentos metodológicos y avances normativos puede aportar a las acciones estratégicas y retos de consolidación del SINAP.
 SIRAP ORINOQUIA 
A partir del plan estratégico en proceso de consolidación, se han desarrollado dos espacios de comité técnico que han dado especial importancia al conocimiento de los diferentes ejercicios que tienen como objetivo la definición de sitios prioritarios para la conservación en la región, conociendo de primera mano los que adelanto el proyecto que desarrolla el IAvH con ECOPETROL S.A. Por otro lado se avanza en el análisis sectorial para la Orinoquía entregando importantes resultados en términos de cruces de información con el sector hidrocarburos y minero principalmente, permitiendo incluso consolidar información valiosa por cada una de las Autoridades Ambientales en términos de la situación actual de proyectos licenciados.
De otro lado se han desarrollado espacios con CORPORINOQUIA y CORMACARENA orientados a evaluar los conceptos producto del análisis del contraste de las áreas protegidas inscritas en el RUNAP, desarrollando ejercicios para conocer y aplicar la metodología para análisis de estado de conservación y analizar las fases y componentes de la ruta de declaratoria.
 SIRAP AMAZONIA
Reconociendo los avances hacia la configuración de este SIRAP en términos del enfoque a escala regional y subregional para la efectiva gestión y manejo de las áreas del SPNN en la DTAM, los avances se relacionan con la presentación en el Comité Territorial de las líneas de trabajo en el marco del SIRAP a trabajar este año. En este mismo sentido otros avances se reconocen como la caracterización y análisis diagnóstico que se viene perfilando de aquellos escenarios y/o procesos territoriales donde habría confluencia de intereses, necesidades y objetivos comunes en relación con el manejo de áreas protegidas y consolidación de territorio; esto en términos de actores estratégicos, prioridades de conservación, oportunidades e intereses de conectividad ecológica, oportunidad de incidencia política, gestión de proyectos y proyectos en ejecución, instancias, etc.
La DTAM viene desarrollando el plan de trabajo que ha definido en convenios interinstitucionales como el Convenio con CORPOAMAZONIA y CDA, los cuales incluyen actividades asociadas a la construcción y consolidación de subsistemas como el SIDAP Guaviare y SIDAP Caquetá y el acompañamiento a la declaratoria de áreas protegidas regionales.
En el marco de fortalecimiento de estas instancias en términos de su incidencia política y a través de la incorporación de instrumentos técnicos, jurídicos y metodológicos que enriquezcan su direccionamiento, se resalta la oportunidad que se ha tenido de integrar en estos espacios la revisión de información de traslape cartográfico entre catastro minero y áreas protegidas del SINAP, como insumo para el análisis regional y la posición institucional que desde cada SIRAP se lleve al próximo CONAP. 
Se identifican otros temas importantes que sean reconocidos como líneas de trabajo en estas instancias y que aporten a la sinergia de actores estratégicos como el desarrollo del Manual de Compensaciones por pérdida de biodiversidad, la integración de las RNSC y la incidencia de las áreas protegidas en el Ordenamiento Territorial.
Se viene trabajando en la definición de una propuesta de proyecto GEF para la consolidación del SINAP con el BID, enfocado hacia objetivos de resiliencia climática, en ambos niveles, desde la construcción técnica y gestión política con el equipo de la Oficina de Cooperación-PNN.</t>
  </si>
  <si>
    <t>Se acompaño la organización de las reuniones de las Mesas Temáticas de Sostenibilidad e Investigación y Monitoreo.</t>
  </si>
  <si>
    <t>Subsistemas Regionales: SIRAPs Caribe, Pacifico, Andes Occidentales, Andes Orientales, Amazonía, Orinoquia.Subsistemas Temáticos: Eje Cafetero, Macizo Colombiano, SIDAP Antioquia, Quindio, Risaralda, SAMP.
80.4%
SIRAP ANDES OCCIDENTALES:
Se realizó el Comité Técnico y Comité Directivo del SIRAP Andes Occidentales, algunos de los temas de interés sobre los cuales se espera avanzar están asociados con la participación en el II Congreso Nacional de Áreas Protegidas, Prioridades de Conservación y sobre las Estrategias Complementarias de Conservación
El SIRAP Eje Cafetero realizó el encuentro Intersirap al cual se invitaron las Secretarias Técnicas de los respectivos SIRAP, el evento planteó recopilar experiencias de trabajo desde los subsistemas y definir alcances de trabajo en relación con el II Congreso Nacional de Áreas Protegidas, Prioridades de Conservación y sobre las Estrategias Complementarias de Conservación.
SIRAP CARIBE:
Definió su próximo Comité Técnico para el próximo año durante el mes de febrero, desde el GGIS se definieron temas para acompañar y socializar con las CAR en este espacio.
Se realizaron visitas y construcción de conceptos a los proyectos del FCA de CORPOMOJANA, CARSUCRE y CORPOCESAR.
SIRAP MACIZO,
Realizó su comité Técnico para avanzar sobre los siguiente temas: Socialización en la región del Documento propuesta del CONPES Macizo, Priorización de las líneas de trabajo para el Macro-proyecto Regional, comentarios y ajustes sobre la propuesta de la Estrategia de Monitoreo, avances y acuerdos en relación con la ejecución del GEF Mosaicos-SIRAP Macizo, participación en el II Congreso Nacional de Áreas Protegidas 2014.
SOBRE LAS RNSC:
Parques Nacionales Naturales  organizó y realizó el II Encuentro Regional de Organizaciones Articuladoras de RNSC del Macizo y el II Encuentro Nacional de Organizaciones Articuladoras de RNSC, en el SFF Otún-Quimbaya del 19-21 de noviembre 2013. que contó con el apoyo del Fondo Patrimonio Natural y el GEF Mosaicos de Conservación – SIRAP Macizo.
SIRAP PACIFICO:
Se realizó el Comite Técnico a finales del mes de octubre para revisar los avances en la definición de las prioridades de conservación costeras y oceánicas; la aplicación de la metodología para evaluar la efectividad del manejo del Subsistema Marino que viene trabajando Parques Nacionales y WWF.
Sobre la participación de actores se adoptó el documento que sistematiza los resultados consolidados del diagnóstico y caracterización de actores e instancias de participación del SIRAP Pacifico. Se avanzó en la revisión y concertación del plan de trabajo para el 2014, para aprobación en el marco del Comite Directivo desarrollado en el mes de noviembre.
SIRAP ORINOQUIA:
Se realizó el comite técnico en el mes de octubre, en el cual se presentaron los avances en la formulación del proyecto Macroregional Amazorinoquia, que contará con recursos de las Gobernaciones de esta región del país. Adicionalmente se presentaron los avances del nodo orinoquia de cambio climático y su articulación con el SIRAP.
SIRAP ANDES NORORIENTALES:
Se realizó Comite Técnico el 4-5 de diciembre, que tuvo por objetivo analizar el avance que en gestión de áreas protegidas adelantó cada Corporación Autónoma Regional. Por otro lado se definió el plan de trabajo para el año 2014 que dará los elementos para la operativización del SIRAP Andes Nororientales. Por último se revisó y aprobó para ser presentado al Comite Directivo el reglamento interno de trabajo del SIRAP Andes Nororientales.</t>
  </si>
  <si>
    <t>Establecer lineamientos para la conformación y consolidación de los subsistemas regionales y temáticos de áreas protegidas</t>
  </si>
  <si>
    <t>Planes de trabajo de subsistemas que reconocen los lineamientos conceptuales y metodológicos</t>
  </si>
  <si>
    <t>SIRAP Pacifico: Se realizó el primer comité técnico en donde se definió el plan de trabajo 2013, el cual se presentó al Comité Directivo para aprobación, en el mismo se analizó la viabilidad de recursos para su implementación y se firmó el otro si al convenio del SIRAP Pacifico.
SIRAP Orinoquia: En el marco del primer comite técnico SIRAP Orinoquia, se ajustaron las lineas del Plan Estratégico para este Subsistema.
SIRAP AMAZONIA. La DTAM viene desarrollando los planes de trabajo definidos en el marco de la construcción del SIRAP con cada CAR (CORPOAMAZONIA y CDA). Presentó en el Comité de la Dirección Territorial el enfoque y plan de trabajo en el marco de construcción del SIRAP para el año 2013. Viene trabajando en el desarrollo de los espacios subregionales, como el taller Nororiente, con el interés de socializar información de procesos y definir consensos y posición institucional, sobre los escenarios de gestión en la subregión. 
SIRAP CARIBE. Actualmente la instancia no cuenta con una Secretaria Técnica, se encuentra realizando la convocatoria.
SIRAP ANDES OCCIDENTALES. El SIRAP definió una fecha de trabajo interno como reunión preparatoria de la segunda sesión del CONAP que se realizará específicamente para abordar el tema sectorial. 
SIRAP MACIZO. Se realizó un Comité Directivo y un Comité Técnico. Se ha definido el plan de acción 2013, los términos de referencia para la secretaria técnica y se viene definiendo los fondos para desarrollar el plan de acción 2013, de manera articulada a ejecución del proyecto GEF Mosaicos-SIRAP Macizo.
SIRAP SAMP. El Subsistema de Áreas Marinas Protegidas viene avanzando en su consolidación a través del proyecto GEF-SAMP; para este trimestre desde la SGM se definió el convenio con Patrimonio Natural para la realización de actividades en los componentes 2 y 3 del proyecto, se viene realizando el acompañamiento como punto focal del proyecto desde PNN, se participó en el Comité Técnico para definir el 2 Plan Trimestral 2013, se participó en el Intercambio internacional de experiencias de Sistemas de Áreas Marinas, apoyando en la moderación del foro de discusión. Y se viene participando en las reuniones del componente 1, para avanzar en la conceptualización del SAMP.
RNSC: Se enviaron las memorias del Evento Nacional de Organizaciones Articuladoras de Estrategias de Conservación Privada y Voluntaria, para su socialización y retroalimentación. Se organizó y realizó una reunión en Cali entre la Dirección General y las organizaciones articuladoras registradas con el objetivo de: -Analizar de manera conjunta las percepciones, intereses y avances logrados en la dinámica de conservación privada, y -Diseñar y consolidar de manera conjunta mecanismos que permitan el posicionamiento, fortalecimiento y viabilidad de estas estrategias. En esta reunión se definieron acuerdos y compromisos de trabajo, reiterando tareas del evento del año 2012.</t>
  </si>
  <si>
    <t>SIRAP ANDES OCCIDENTALES
El SIRAP realizó su primer Comité Técnico del año 2013, el cual se reconoce como un intersirap (SIRAP Macizo, SIRAP Eje Cafetero, SIDAP Antioquia). Allí se resalta la oportunidad de discutir y definir acciones y espacios puntuales de trabajo para el desarrollo de las líneas que como plan de acción del SIRAP se definieron en el intersirap 2012. Se lograron abordar en términos de discusión técnica, aportes metodológicos y apuesta política temas como los resultados del contraste de las áreas protegidas de las CAR frente al RUNAP y las tareas y requerimientos que son necesarios para el registro de las áreas. Además, el análisis sectorial en términos de desarrollo minero, en relación con los intereses de los SIRAP y específicamente para el departamento de Antioquia.
En términos específicos se resalta el acompañamiento a CORTOLIMA en el marco de configuración de su sistema departamental de áreas protegidas y en relación con los resultados de contraste del RUNAP, a través de un taller realizado durante este semestre con estos objetivos. Se vienen definiendo espacios de participación y acompañamiento en mesas municipales, departamentales y sobre algunos temas específicos como la declaración de nuevas áreas y posicionamiento de las RNSC, que se espera articular con el equipo de la DTAO y las áreas del SPNN relacionadas. Actualmente el GGIS se encuentra programado para acompañar los talleres municipales que en el marco del Convenio CORTOLIMA – WWF se desarrollaran para reactivar el SIDAP Tolima.
 SIRAP ANDES NORORIENTALES 
Se resalta el acompañamiento a la CDMB en el marco de la homologación del DMI de Bucaramanga, proceso en el cual se adelanto la revisión técnica y jurídica de los diferentes elementos claves para el proceso de inscripción del área en el RUNAP.
 SIRAP CARIBE
Durante este semestre el SIRAP logró realizar su primer Comité Técnico, esto con el interés de retomar el trabajo perfilado del año 2012. Este espacio permitió: socializar avances desde la gestión de PNN y las CAR en temas propuestos anteriormente desde la instancia, presentar los insumos e invitar al análisis regional de la dinámica sectorial en el Caribe y su relación con la gestión y manejo de las áreas protegidas, presentar los resultados de la evaluación de contraste de las áreas inscritas al RUNAP para cada CAR, presentar las inquietudes en relación con la participación de las CAR del SIRAP en las mesas temáticas del MdE, entre otros. Como un aporte a las conclusiones de este Comité se considera oportuno evidenciar la necesidad de propiciar posteriores espacios de trabajo en mesas temáticas o subgrupos técnicos que permitan abordar y trabajar sobre temas que por cuestiones logísticas no permiten un desarrollo en el Comité.
Se seleccionó la nueva Secretaria Ejecutiva del SIRAP y se está al tanto de su inicio de actividades para realizar la articulación y relacionamiento respectivo.
Se ha logrado una interlocución constante y dinámica con la nueva profesional desde la DTCA que acompaña este tema, esto se identifica como una oportunidad para identificar la necesidad de acompañamiento desde el GGIS y para sostener la retroalimentación y comunicación de la escala nacional a la escala regional y viceversa.
En términos específicos se resalta el acompañamiento a CORPOCESAR en el marco de configuración de su sistema departamental de áreas protegidas y en relación con los resultados de contraste del RUNAP. Allí se logró realizar un espacio de cualificación del equipo de áreas protegidas de la corporación relacionado con herramientas metodológicas y marco conceptual en el manejo de las áreas protegidas y configuración de subsistemas, y se avanzó en la formulación de un plan de trabajo para la consolidación del SIDAP. Está definida la participación de PNN al Consejo Directivo de la corporación en el mes de julio.
 SIRAP PACÍFICO 
Se han realizado dos comités  técnicos durante el primer semestre de 2013 y como resultados del desarrollo de estos se ha retroalimentado y aprobado el plan operativo anual que incluye la asignación de recursos para su operativización. En este sentido se avanza en el desarrollo de la propuesta concertada con el WWF para definir las prioridades de conservación a escala regional en el componente marino y costero y sistemas oceánicos con recursos provenientes del GEF-SAMP. Para el componente continental aunque ya se tienen algunos recursos se espera concentrar más esfuerzos a fin de desarrollar el ejercicio. Adicionalmente se evalúa los resultados de la primera fase de la estrategia de participación  con miras a dar inicio a la primera etapa contemplada en la fase 2 para lo cual ya existen los recursos por parte de cada una de las Autoridades Ambientales para su desarrollo. Por otro lado se  avanzo en una capacitación para orientar a las Autoridades Ambientales en la inclusión de las áreas protegidas en los procesos de ordenamiento territorial. Por último se preparo la información respecto a la situación de las áreas protegidas del SIRAP en términos de las proyecciones mineras y los procesos de licenciamiento actualmente en desarrollo y que tienen alguna incidencia sobre las áreas. Por otro lado se participo en un espacio del SIDAP Valle que tenía como objeto analizar las fases que componen la ruta de declaratoria y retroalimentar el concepto entregado a la CVC en el marco del análisis del contraste para las áreas de su jurisdicción. En este sentido de desarrollo un taller para conocer y aplicar la metodología para análisis de estado de conservación, con aplicación en las propuestas de nuevas áreas que adelanta el SIDAP Valle en cabeza de la CVC.
 SUBSISTEMA DE ÁREAS MARINAS PROTEGIDAS
El diseño y consolidación de este subsistema se encuentra enmarcado en la ejecución de actividades del proyecto GEF-SAMP. Durante este semestre del desarrollo de las actividades de este proyecto se han realizado dos Comités Técnicos y un Comité Directivo. Entre temas a resaltar, está el acuerdo de avanzar en la firma de un convenio interinstitucional para la formalización de la instancia, la presentación del subsistema frente al CONAP y la identificación y gestión de un instrumento reglamentario desde el MADS que aporte a la sostenibilidad del subsistema.
Se viene avanzando en el documento de conceptualización del subsistema, a través de talleres de discusión, reuniones presenciales y virtuales, recopilación de información y ejercicios propuestos en el marco de los SIRAP (Pacífico y Caribe) y con las áreas marinas del SPNN. En relación con la articulación el subsistema en los SIRAP se viene avanzando en la publicación de documentos que muestren la articulación del SAMP en cada instrumento de planificación de cada SIRAP. Se han definido los respectivos convenios con socios del proyecto, para la ejecución de actividades en el marco de la declaratoria de nuevas áreas como el apoyo a la consulta previa de Bahía Portete, y un área protegida regional en la UAC Pacífico Choco-Norte, además de las actividades en el componente de sostenibilidad financiera, y otros instrumentos en relación con el manejo de las áreas marinas como la evaluación de los acuerdos de uso que se han venido trabajando en áreas marinas del SPNN, entre otros.
Las discusiones y resultados que han venido surgiendo en este proyecto se identifican como insumos importantes hacia los logros que en términos de conceptualización, definición de instrumentos metodológicos y avances normativos puede aportar a las acciones estratégicas y retos de consolidación del SINAP.
 SIRAP ORINOQUIA 
A partir del plan estratégico en proceso de consolidación, se han desarrollado dos espacios de comité técnico que han dado especial importancia al conocimiento de los diferentes ejercicios que tienen como objetivo la definición de sitios prioritarios para la conservación en la región, conociendo de primera mano los que adelanto el proyecto que desarrolla el IAvH con ECOPETROL S.A. Por otro lado se avanza en el análisis sectorial para la Orinoquía entregando importantes resultados en términos de cruces de información con el sector hidrocarburos y minero principalmente, permitiendo incluso consolidar información valiosa por cada una de las Autoridades Ambientales en términos de la situación actual de proyectos licenciados.
De otro lado se han desarrollado espacios con CORPORINOQUIA y CORMACARENA orientados a evaluar los conceptos producto del análisis del contraste de las áreas protegidas inscritas en el RUNAP, desarrollando ejercicios para conocer y aplicar la metodología para análisis de estado de conservación y analizar las fases y componentes de la ruta de declaratoria.
 SIRAP AMAZONIA
Reconociendo los avances hacia la configuración de este SIRAP en términos del enfoque a escala regional y subregional para la efectiva gestión y manejo de las áreas del SPNN en la DTAM, los avances se relacionan con la presentación en el Comité Territorial de las líneas de trabajo en el marco del SIRAP a trabajar este año. En este mismo sentido otros avances se reconocen como la caracterización y análisis diagnóstico que se viene perfilando de aquellos escenarios y/o procesos territoriales donde habría confluencia de intereses, necesidades y objetivos comunes en relación con el manejo de áreas protegidas y consolidación de territorio; esto en términos de actores estratégicos, prioridades de conservación, oportunidades e intereses de conectividad ecológica, oportunidad de incidencia política, gestión de proyectos y proyectos en ejecución, instancias, etc.
La DTAM viene desarrollando el plan de trabajo que ha definido en convenios interinstitucionales como el Convenio con CORPOAMAZONIA y CDA, los cuales incluyen actividades asociadas a la construcción y consolidación de subsistemas como el SIDAP Guaviare y SIDAP Caquetá y el acompañamiento a la declaratoria de áreas protegidas regionales.
En el marco de fortalecimiento de estas instancias en términos de su incidencia política y a través de la incorporación de instrumentos técnicos, jurídicos y metodológicos que enriquezcan su direccionamiento, se resalta la oportunidad que se ha tenido de integrar en estos espacios la revisión de información de traslape cartográfico entre catastro minero y áreas protegidas del SINAP, como insumo para el análisis regional y la posición institucional que desde cada SIRAP se lleve al próximo CONAP. 
Se identifican otros temas importantes que sean reconocidos como líneas de trabajo en estas instancias y que aporten a la sinergia de actores estratégicos como el desarrollo del Manual de Compensaciones por pérdida de biodiversidad, la integración de las RNSC y la incidencia de las áreas protegidas en el Ordenamiento Territorial.
Se viene trabajando en la definición de una propuesta de proyecto GEF para la consolidación del SINAP con el BID, enfocado hacia objetivos de resiliencia climática, en ambos niveles, desde la construcción técnica y gestión política con el equipo de la Oficina de Cooperación-PNN.</t>
  </si>
  <si>
    <t>SIRAP AMAZONIA. En el marco de ejecución de los convenios que tiene la DTAM con CDA y CORPOAMAZONIA, se han venido realizando Comités Técnicos para avanzar sobre los temas definidos en los planes de trabajo. Con CORPOAMAZONIA se viene socializando información en términos de apoyar la declaración de una nueva área protegida regional, comentarios a la conformación de la unidad de áreas protegidas de la corporación e ir definiendo acciones sobre el manejo de las AP del piedemonte amazónico, como función amortiguadora, prevención, vigilancia y control. Con CDA el taller interinstitucional para la ruta de homologación de AP en el RUNAP y desde SIG-DTAM se hizo la migración y delimitación de los vértices que conforman el área protegida regional humedales de Inírida, según el sistema de referencia adoptado por el RUNAP, para que CDA complete su registro.
Taller interinstitucional CDA, MADS, ANLA, PNN para socializar los lineamientos sobre zonificación de RF, Reglamentación especialmente en el tema minero y sus implicaciones en las zonas de influencia de AP nacionales y regionales. Con miras a incidir en la reglamentación y TDR para proyectos sectoriales de competencia de la corporación.
SIRAP ANDES OCCIDENTALES. Se realizó un taller con CORPONARIÑO para avanzar en la definición de acuerdos de trabajo y acciones hacia la consolidación del SIDAP Nariño con invitación por parte de la DTAO a la DTPA y DTAM. Se viene participando y apoyando los talleres para dinamizar el SIDAP Tolima. En el SIRAP Macizo se determinó en el Comité Directivo la participación de la ONF Andina para el desarrollo de la Secretaría Técnica y se ha definido en el marco del plan operativo avanzar sobre la Formulación del Macroproyecto del Macizo Colombiano, la revisión y ajuste del documento CONPES, la Estrategia de Comunicaciones y el Sistema de Monitoreo del SIRAP.</t>
  </si>
  <si>
    <t>SIRAP ANDES OCCIDENTALES:
Se realizó el Comité Técnico y Comité Directivo del SIRAP Andes Occidentales, algunos de los temas de interés sobre los cuales se espera avanzar están asociados con la participación en el II Congreso Nacional de Áreas Protegidas, Prioridades de Conservación y sobre las Estrategias Complementarias de Conservación
El SIRAP Eje Cafetero realizó el encuentro Intersirap al cual se invitaron las Secretarias Técnicas de los respectivos SIRAP, el evento planteó recopilar experiencias de trabajo desde los subsistemas y definir alcances de trabajo en relación con el II Congreso Nacional de Áreas Protegidas, Prioridades de Conservación y sobre las Estrategias Complementarias de Conservación.
SIRAP CARIBE:
Definió su próximo Comité Técnico para el próximo año durante el mes de febrero, desde el GGIS se definieron temas para acompañar y socializar con las CAR en este espacio.
Se realizaron visitas y construcción de conceptos a los proyectos del FCA de CORPOMOJANA, CARSUCRE y CORPOCESAR.
SIRAP MACIZO,
Realizó su comité Técnico para avanzar sobre los siguiente temas: Socialización en la región del Documento propuesta del CONPES Macizo, Priorización de las líneas de trabajo para el Macro-proyecto Regional, comentarios y ajustes sobre la propuesta de la Estrategia de Monitoreo, avances y acuerdos en relación con la ejecución del GEF Mosaicos-SIRAP Macizo, participación en el II Congreso Nacional de Áreas Protegidas 2014.
SOBRE LAS RNSC:
Se organizó y realizó con el apoyo en recursos del Fondo Patrimonio Natural y el GEF Mosaicos de Conservación – SIRAP Macizo, el II Encuentro Regional de Organizaciones Articuladoras de RNSC del Macizo y el II Encuentro Nacional de Organizaciones Articuladoras de RNSC, en el SFF Otún-Quimbaya del 19-21 de noviembre 2013.</t>
  </si>
  <si>
    <t>SIRAP Orinoquia: En el marco del primer comite técnico SIRAP Orinoquia (4 de Febrero), se ajustaron las lineas que orientaran la definición del Plan Estratégico para este Subsistema.</t>
  </si>
  <si>
    <t>El 26 de julio se  realizó la II reunión del CONAP, la cual fue preparada y organizada por la Subdirección de Gestión y Manejo, quien lleva la secretaria del CONAP.</t>
  </si>
  <si>
    <t>Formalizar las instancias de trabajo de los subsistemas regionales de áreas protegidas</t>
  </si>
  <si>
    <t>Documentos de formalización de cada uno de los subsistemas regionales</t>
  </si>
  <si>
    <t>Se cuenta con los documentos que formalizan la constitución de los siguientes subsistemas: SIRAP Pacifico, SIRAP Amazonia, SIRAP Orinoquia, SIRAP Andes Nororientales, SIRAP Andes Occidentales y SIRAP Caribe.</t>
  </si>
  <si>
    <t>Se realizó el Comité Técnico y Comité Directivo del SIRAP Andes Occidentales, algunos de los temas de interés sobre los cuales se espera avanzar están asociados con la participación en el II Congreso Nacional de Áreas Protegidas, Prioridades de Conservación y sobre las Estrategias Complementarias de Conservación. e cuenta con los documentos que formalizan la constitución de los siguientes subsistemas: SIRAP Pacifico, SIRAP Amazonia, SIRAP Orinoquia, SIRAP Andes Nororientales, SIRAP Andes Occidentales y SIRAP Caribe.</t>
  </si>
  <si>
    <t>% de las areas protegidas del SINAP se encuentran en el registro único nacional de áreas protegidas</t>
  </si>
  <si>
    <t>Se elaboraron y remitieron 9 conceptos técnicos del ejercicio de contraste a Autoridades Ambientales.
Con corte a 31 de marzo del 2013 se ha  inscrito en el RUNAP tres (3) áreas protegidas de CORPOCHIVOS, CORPOURABA y CORANQTIOQUIA y dos (2) nuevas redelimitaciones a Reservas Forestales Protectoras Nacionales realizadas por el Ministerio de Ambiente, que permitieron incrementar en 77019,43 Has las hectareas inscritas como áreas protegidas.</t>
  </si>
  <si>
    <t>Se encuentran inscritas 587 áreas protegidas en el RUNAP que corresponden a 15.147.978,09 has. De acuerdo con el Decreto No. 2372 de 2010, el análisis de correspondencia de las áreas inscritas en el RUNAP con la regulación aplicable se viene desarrollando mediante la elaboración de conceptos técnicos que son enviados a las autoridades ambientales. A la fecha de corte, se han entregado estos resultado a las siguientes autoridades:Ministerio de Ambiente y Desarrollo Sostenible, CAS, CDMB, CORPONOR, CORPOCHIVOR, AMVA, CAM, CDA, CORTOLIMA, CRC, CVS, CORPORINOQUIA, CORPOBOYACÁ, CORMACARENA, CORANTIOQUIA, CORPOGUAJIRA, CVC, CORPOCALDAS, CORNARE, CRQ, CARSUCRE, CAR, CARDER, CRA y CORPOGUAVIO. 
Es importante reseñar que 6 Autoridades ambientales No tienen Áreas Inscritas en el RUNAP (CARDIQUE, CODOCHOCO, CORPOAMAZONÍA, COPORCESAR, CORPOMOJANA y CSB). Para CORPONARIÑO no se realizó ejercicio de contraste ya que su área no ha ingresado el régimen de usos al RUNAP. 
El concepto de CORALINA requiere de la definición y desarrollo de una metodología para análisis de estado de conservación para ecosistemas marinos.
El proceso de consolidación de las áreas en el RUNAP ha generado los siguientes resultados:
La cifra de áreas regionales que pueden ser registradas se incrementó en un 60% respecto al año 2012, pasando de 30 áreas registradas a 48.
Se avanza en acuerdos, planes y acciones de trabajo para completar los requerimientos del registro con 12 Autoridades Ambientales Regionales y el MADS. (CORANTIOQUIA, AMVA, CVC, CORNARE, CORTOLIMA, CORPOURABA, CAS, CORPORINOQUIA, CAR, CDMB, CVC y CORPOCALDAS).
Se acompaña el proceso de Homologación y registro de nuevas áreas para 3 CAR (CDMB, CORPOCESAR y CODECHOCO) 
El 94.15 % de las áreas regionales tienen ingresada la totalidad de la información solicitada para el registro.</t>
  </si>
  <si>
    <t>Se encuentran inscritas 598 Areas que corresponden a 16.928.648,2 Ha. Se consolidaron y enviaron los 43 conceptos técnicos con los resultados del análisis de correspondencia de las áreas inscritas en el RUNAP con la regulación aplicable a las autoridades ambientales que tienen sus áreas con toda información requerida por el sistema. La áreas regionales que en 2012 cumplían con los requerimientos para  ser registradas eran 29 es decir el 14% de las áreas susceptibles de contraste.  
En  2013 el número se incrementó a 85, lo que equivale a un aumento del 179%  y corresponde al 36% de las 234 áreas susceptibles de contraste.
Ahora es importante  reseñar que las áreas que cumplieron los requerimientos de los Conceptos Técnicos para ser registradas son solo de las categorías regionales que ya tienen el 48% de sus áreas y el 70% de la extensión con cumplimiento de requerimientos para el registro, siendo suplidas mayoritariamente los requerimientos relacionados con información complementaria, estado de conservación y traslapes; en menor medida se han realizado actos administrativos complementarios que permitan la correspondencia de las áreas con la normatividad vigente.</t>
  </si>
  <si>
    <t>Se encuentran inscritas 598 Áreas que corresponden a 16.928.648,2 Ha protegidas en alguna de las categorías de conservación. 
Se consolidaron y enviaron los 43 conceptos técnicos  de contraste. En  2013  85 áreas de las 234 áreas susceptibles de contraste, no cumplen con los requisitos definidos en el arco normativo.
Es importante reseñar que 4 autoridades ambientales no tienen Áreas Inscritas  en el RUNAP (CARDIQUE, CORPOAMAZONÍA, CORPOMOJANA y CSB) y  dado que la inscripción de áreas en el registro es un proceso continuo a la fecha,  10 autoridades ambientales están en proceso de inscripción de 16  áreas en la plataforma  del sistema (CODOCHOCO, CARDER, CARSUCRE, CORMACARENA, CORPOCESAR, CORPOGUAJIRA, CORPONARIÑO, CAR, CORPORINOQUIA Y CORPOURABÁ).</t>
  </si>
  <si>
    <t>Adelantar el registro de Àreas Protegidas Privadas</t>
  </si>
  <si>
    <t>% de solicitudes tramitadas</t>
  </si>
  <si>
    <t>Con corte a 31 de marzo del 2013 se ha  inscrito en el RUNAP tres (3) áreas protegidas de CORPOCHIVOS, CORPOURABA y CORANQTIOQUIA y dos (2) nuevas redelimitaciones a Reservas Forestales Protectoras Nacionales realizadas por el Ministerio de Ambiente, que permitieron incrementar en 77019,43 Has las hectareas inscritas como áreas protegidas.</t>
  </si>
  <si>
    <t>Durante lo que va de 2013, se tienen 30 Resoluciones de registro  con información alfanumérica migrada al RUNAP de 188 solicitudes que están en trámite (Pasivo) desde 2006 hasta octubre de 2011: 15.95 %
Las siguientes son las actuaciones realizadas para las solicitudes en pasivo (188)
Resoluciones de fondo, anterior entidad (Antes de Octubre 2011): 
Resoluciones de registro 8  y Resoluciones de negación 1 - Total 9
Estudios jurídicos: 5
Oficios: 22
Oficios solicitando fijación de avisos: Alcaldias - 24  y Corporaciones Autónomas 24  - Total 48
Oficios solicitando visita técnica: 24
Conceptos Técnicos:    Viabilidad: 18 -- No  Viabilidad: 7 --- Total: 25 
Actas de revisión de expedientes: 12
Matriz del estado de solicitud de trámites actualizada en lìnea 100%</t>
  </si>
  <si>
    <t>GTEA: Durante este trimestre se realizaron las siguientes actuaciones relacionadas con el pasivo  del trámite de registro de RNSC:
*Oficios: 15
*Conceptos Técnicos 14
*Derechos de Petición: 5
*Auto de Archivo: 6
*Resoluciones  de registro: 8
*Modificación de registro: 1
*Resoluciones de negación de registro: 5
*Resoluciones de Cancelacion de registro: 1
De 188 solicitudes en pasivo desde 2006 para el trimestre se resolvieron 21, con un porcentaje de avance de 38.29%
*Matriz  en linea del estado del trámite y RNSC en seguimiento, actualizada</t>
  </si>
  <si>
    <t>Es importante reseñar que 4 autoridades ambientales no tienen Áreas Inscritas  en el RUNAP (CARDIQUE, CORPOAMAZONÍA, CORPOMOJANA y CSB) y  dado que la inscripción de áreas en el registro es un proceso continuo a la fecha,  10 autoridades ambientales están en proceso de inscripción de 16  áreas en la plataforma  del sistema (CODOCHOCO, CARDER, CARSUCRE, CORMACARENA, CORPOCESAR, CORPOGUAJIRA, CORPONARIÑO, CAR, CORPORINOQUIA Y CORPOURABÁ).</t>
  </si>
  <si>
    <t>% de solicitudes tramitadas segùn procedimiento del SGC</t>
  </si>
  <si>
    <t>Las siguientes son las actuaciones jurídicas realizadas para las solicitudes dentro del SGC
Resoluciones de fondo, nueva entidad, Resoluciones de registro: 2
Solicitudes asignadas: 32 - Autos de Inicio: 19   ---  Autos de inicio con requerimientos: 13</t>
  </si>
  <si>
    <t>Las siguientes son las actuaciones jurídicas realizadas para las solicitudes nuevas dentro del SGC 
Lo que va de 2013, se han recibido 52 solicitudes de registro de RNSC: Todas con impulso del trámite - Porcentaje de Avance: 100%
Durante este  trimestre se han recibido 11 solicitudes de registro de RNSC: 
-Autos de Inicio: 11 -  Porcentaje de Avance: 100%
-Resoluciones de registro:1
-Derechos de petición recibidos, contestados en términos: 4 
-Oficios: 2</t>
  </si>
  <si>
    <t>El SIRAP Eje Cafetero realizó el encuentro Intersirap al cual se invitaron las Secretarias Técnicas de los respectivos SIRAP, el evento planteó recopilar experiencias de trabajo desde los subsistemas y definir alcances de trabajo en relación con el II Congreso Nacional de Áreas Protegidas, Prioridades de Conservación y sobre las Estrategias Complementarias de Conservación.
GTEA: Durante el trimestre se recibieron 11 solicitudes nuevas y en lo que va del año se han recibido 63 solicitudes de registro de RNSC todas con impulso del trámite para un porcentaje de avance de 100%
*Oficios: 10
*Autos de Inicio: 9</t>
  </si>
  <si>
    <t>Ministerio de Ambiente y Desarrollo Sostenible, CAS, CDMB, CORPONOR, CORPOCHIVOR, AMVA, CAM, CDA, CORTOLIMA, CRC, CVS, CORPORINOQUIA, CORPOBOYACÁ, CORMACARENA, CORANTIOQUIA, CORPOGUAJIRA, CVC, CORPOCALDAS, CORNARE, CRQ, CARSUCRE, CAR, CARDER, CRA y CORPOGUAVIO.</t>
  </si>
  <si>
    <t>En la medida en que es ingresada a la plataforma toda la información requerida por el 2372 para el registro se emiten los respectivos conceptos técnicos y se continúa con la labor de gestión y acompañamiento para el lleno de los requisitos solicitados.</t>
  </si>
  <si>
    <t>% de reservas registradas con informaciòn requerida incorporadas en el RUNAP</t>
  </si>
  <si>
    <t>Se han registrado 301 predios privados como Reserva Natural de la Sociedad Civil y se ha  migrado al RUNAP la información alfanumérica de igual número de Resoluciones de registro.</t>
  </si>
  <si>
    <t>Durante este trimestre se migró información de 7 RNSC; este procedimiento se surte una vez registrado el predio y su acto administrativo queda en firme. Desde 2001 a la fecha, se han registrado 308 predios privados como Reserva Natural de la Sociedad Civil y migrado al RUNAP la información alfanumérica de igual número de Resoluciones de registro.</t>
  </si>
  <si>
    <t>GTEA: Durante el trimestre se migro información alfa numérica de 14 RNSC al RUNAP (cargue alfanumerica 50%, el restante 50% corresponde a la información cartográfica que está a cargo del Grupo SIR). Este procedimiento surte una vez el acto administrativo queda en firme. 
Lo que va del año 2013 se han migrado al RUNAP 51 RNSC</t>
  </si>
  <si>
    <t>Sistema de  categorías de manejo  de áreas protegidas del SINAP desarrollado e implementado.</t>
  </si>
  <si>
    <t>Se encuentra en el Ministerio de Ambiente y Desarrollo Sostenible el proyecto de Ley sobre Categorías de Manejo</t>
  </si>
  <si>
    <t>Se  continua con la gestión del proyecto de ley ante el Ministerio de Ambiente para el análisis y presentación de la iniciativa legislativa ante el congreso.  Se presenta como una necesidad normativa en el ejercicio de diagóstico normnmativo adelantado por la Oficina Asesora Jurídica del Ministerio el pasado primero de noviembre de 2013.</t>
  </si>
  <si>
    <t>Definió su próximo Comité Técnico para el próximo año durante el mes de febrero, desde el GGIS se definieron temas para acompañar y socializar con las CAR en este espacio.</t>
  </si>
  <si>
    <t>1.2.4</t>
  </si>
  <si>
    <t>Promover estrategias educativas que contribuyan a la valoración social de las áreas protegidas dando respuesta a las principales presiones y amenazas</t>
  </si>
  <si>
    <t>CLAUDIA SANCHEZ</t>
  </si>
  <si>
    <t>% de las Areas del SPNN están implementando procesos educativos orientadas a la valoración social en los escenarios formal e informal, en el marco de la Estrategia Nacional de Educación Ambiental</t>
  </si>
  <si>
    <t>Priorizar las principales presiones y amenazas de las Regiones que requieren apoyo desde la linea de educación ambiental y formular un plan de trabajo de educación y comunicación</t>
  </si>
  <si>
    <t>Direcciones Territoriales con Planes de trabajo regionales de las estrategías educativas</t>
  </si>
  <si>
    <t>En los meses de mayo y junio se adelantarán las reuniones correspondientes a los comités regionales: 
- Pacifico: Revisión de resultados del plan de trabajo 2012 y establecimiento de prioridades y compromisos para el acompañamiento a las AP durante el 2013
- Andes Occidentales:  Revisión de resultados del plan de trabajo 2012 y establecimiento de prioridades y compromisos para el acompañamiento a las AP durante el 2013
- Orinoquia: Socialización del Lineamiento y de las herramientas desarrolladas, avance en la planeación de las actividades de EA y elaboración de plan de trabajo 2013. 
- Andes Nororientales: Socialización del Lineamiento y de las herramientas desarrolladas, avance en la planeación de las actividades de EA y elaboración de plan de trabajo 2013.</t>
  </si>
  <si>
    <t>En el año 2012, en el marco del Plan de Trabajo del Comité Nacional de Educación Ambiental se formuló el  Plan de Trabajo conjunto con Comunicaciones para las direcciones territoriales de Caribe, Pacifico, Andes Occidentales, Amazonia y Orinoquia, con el propósito de articular acciones en lo relacionado con el apoyo a la estrategia de comunicación comunitaria y la atención de las principales presiones identificadas a través del AEMAPPS en cada una de las DT.
Con el propósito de continuar el proceso de implementación del “Lineamiento Nacional de Educación Ambiental para el SPNN”, durante este primer semestre de 2013 se llevaron a cabo dos talleres regionales con las direcciones territoriales Andes Occidentales y Orinoquia, en los cuales se desarrollaron las siguientes temáticas: 
• Andes Occidentales: Revisión de resultados del plan de trabajo 2012 y establecimiento de prioridades y compromisos para el acompañamiento a las AP durante el 2013
• Orinoquía: Socialización del Lineamiento y de las herramientas desarrolladas, avance en la planeación de las actividades de Educación Ambiental y elaboración de plan de trabajo 2013.</t>
  </si>
  <si>
    <t>En el año 2012, en el marco del Plan de Trabajo del Comité Nacional de Educación Ambiental se formuló el  Plan de Trabajo conjunto con Comunicaciones para las direcciones territoriales de Caribe, Pacifico, Andes Occidentales, Amazonia y Orinoquia, con el propósito de articular acciones en lo relacionado con el apoyo a la estrategia de comunicación comunitaria y la atención de las principales presiones identificadas a través del AEMAPPS en cada una de las DT.
Con el propósito de continuar el proceso de implementación del “Lineamiento Nacional de Educación Ambiental para el SPNN”, durante el 2013 se llevaron a cabo cinco talleres regionales, en los cuales se desarrollaron las siguientes temáticas: 
• Andes Occidentales: Revisión de resultados del plan de trabajo 2012 y establecimiento de prioridades y compromisos para el acompañamiento a las AP durante el 2013
• Orinoquía: Socialización del Lineamiento y de las herramientas desarrolladas, avance en la planeación de las actividades de Educación Ambiental y elaboración de plan de trabajo 2013. 
• Pacifico: Revisión de los avances alcanzados por las AP durante el 2012 de acuerdo con el plan de trabajo de la DT y establecimiento de prioridades y compromisos para el acompañamiento a las AP durante el 2014. 
• Andes Nororientales: Socialización del Lineamiento y de las herramientas desarrolladas, avance en la planeación de las actividades de Educación Ambiental y elaboración de plan de trabajo 2013 - 2014. 
• Caribe: Socialización del Lineamiento y de las herramientas desarrolladas, avance en la planeación de las actividades de Educación Ambiental y elaboración de plan de trabajo 2013 - 2014. 
Cabe anotar que tanto en la DT Caribe, como en la DT Andes Nororientales, no se adelantaban acciones de educación desde el año 2012, por la ausencia de un profesional a cargo del tema en la DT, por lo que fue necesario llevar a cabo un trabajo de contextualización y de establecimiento de prioridades para avanzar en el trabajo durante lo que resta del año y el año entrante, con las nuevas profesionales.</t>
  </si>
  <si>
    <t>En el año 2012, en el marco del Plan de Trabajo del Comité Nacional de Educación Ambiental se formuló el  Plan de Trabajo conjunto con Comunicaciones para las direcciones territoriales de Caribe, Pacifico, Andes Occidentales, Amazonia y Orinoquia, con el propósito de articular acciones en lo relacionado con el apoyo a la estrategia de comunicación comunitaria y la atención de las principales presiones identificadas a través del AEMAPPS en cada una de las DT.
Con el propósito de continuar el proceso de implementación del “Lineamiento Nacional de Educación Ambiental para el SPNN”, durante el 2013 se llevaron a cabo seis talleres regionales, en los cuales se desarrollaron las siguientes temáticas: 
• Andes Occidentales: Revisión de resultados del plan de trabajo 2012 y establecimiento de prioridades y compromisos para el acompañamiento a las AP durante el 2013
• Orinoquía: Socialización del Lineamiento y de las herramientas desarrolladas, avance en la planeación de las actividades de Educación Ambiental y elaboración de plan de trabajo 2013. 
• Pacifico: Revisión de los avances alcanzados por las AP durante el 2012 de acuerdo con el plan de trabajo de la DT y establecimiento de prioridades y compromisos para el acompañamiento a las AP durante el 2014. 
• Andes Nororientales: Socialización del Lineamiento y de las herramientas desarrolladas, avance en la planeación de las actividades de Educación Ambiental y elaboración de plan de trabajo 2013 - 2014. 
• Caribe: Socialización del Lineamiento y de las herramientas desarrolladas, avance en la planeación de las actividades de Educación Ambiental y elaboración de plan de trabajo 2013 - 2014. 
• Amazonía: Socialización del Lineamiento y de las herramientas desarrolladas, avance en la planeación de las actividades de Educación Ambiental y elaboración de plan de trabajo 2013. 
Cabe anotar que en las Direcciones territoriales Caribe, Andes Nororientales y Amazonía, no se adelantaban reuniones regionales desde el año 2012, por la ausencia de un profesional a cargo del tema en la DT, por lo que fue necesario llevar a cabo un trabajo de contextualización y de establecimiento de prioridades.</t>
  </si>
  <si>
    <t>Diseñar herramientas conceptuales y metodológicas para la implementación de las estrategías educativas regionales en el marco del Comité Nacional</t>
  </si>
  <si>
    <t>No. Herramientas diseñadas</t>
  </si>
  <si>
    <t>En el mes de mayo y junio se realizarán talleres con las DT Orinoquía, Andes Occidentales, Andes Nororientales y Pacifico para la conceptualización del material didáctico de apoyo a los procesos que se vienen adelantado en las AP. Estos talleres se realizarán conjuntamente con el Área de Comunicaciones. 
Actualmente, se esta revisando los lineamientos para la planeación de la interpretación ambiental en el SPNN; trabajo que se viene desarrollando en el marco del convenio con Finlandia. En el mes de abril se llevará a cabo un taller para su socialización y ajuste. Esta propuesta se viene desarrollando conjuntamente con la Línea de Ecoturismo y con la Subdirección de Sostenibilidad.</t>
  </si>
  <si>
    <t>Se llevaron a cabo talleres para la conceptualización de material didáctico:
• Andes Occidentales: Conceptualización de materiales didácticos para la Dirección Territorial, trabajo que se desarrollo conjuntamente con el Área de Comunicaciones. Como resultado quedo el compromiso de desarrollar propuestas de material didáctico por parte de las áreas protegidas, a partir de los temas y objetivos trabajados en el taller, con el acompañamiento del Nivel Central. Estas propuestas posteriormente serán entregadas a Comunicaciones para el diseño gráfico y producción.   
• Orinoquía: Al igual que la Dirección Territorial Andes Occidentales, quedo el compromiso de que las áreas protegidas desarrollen propuestas de material didáctico. 
Los talleres con la DT Pacifico, Andes Nororientales y Amazonia, están pendientes para el segundo semestre. 
Por otra parte, se consolidaron los lineamientos para la planeación de la interpretación ambiental, los cuales hacen parte del documento Plan de Ordenamiento Ecoturistico- POE.</t>
  </si>
  <si>
    <t>Se llevaron a cabo talleres para la conceptualización de material didáctico con las DT Pacifico, Andes Nororientales y Caribe, este trabajo se desarrollo conjuntamente con el Área de Comunicaciones. Como resultado quedo el compromiso de desarrollar propuestas de material didáctico por parte de las áreas protegidas, a partir de los temas y objetivos trabajados en el taller, con el acompañamiento del Nivel Central. En este momento, se están recibiendo las propuestas realizadas por las DT y los parques y se esta iniciando el procesos de revisión y depuración para su posterior diseño gráfico y producción.   
Con la DT Amazonia, el taller está programado para el cuarto semestre. 
Adicional, se cuenta con el documento Plan de Interpretación Ambiental del SFF Los Flamencos como caso piloto en el proyecto FOCA, construido con base a los Lineamientos para la planeación de la interpretación ambiental, el cual viene siendo socializado con las diferentes DT. De igual manera se viene apoyando la elaboración de la propuesta de interpretación ambiental gestionada por la Oficina de cooperación con ACOPAZOA y el diseño de los recorridos virtuales, gestionado por la Subdirección de Sostenibilidad. Por otra parte se esta adelantando el diseño del recorrido y señalización del sendero Caño Cristales, en coordinación con la DTOR y Cormacarena.</t>
  </si>
  <si>
    <t>En lo corrido del año, se llevaron a cabo talleres para la conceptualización de material didáctico con cada una de las seis Direcciones Territoriales, este trabajo se desarrollo conjuntamente con el Área de Comunicaciones. Como resultado quedo el compromiso de desarrollar propuestas de material didáctico por parte de las áreas protegidas, a partir de los temas y objetivos trabajados en el taller, con el acompañamiento del Nivel Central. En este momento, las propuestas realizadas por las DT y sus áreas protegidas adscritas están en revisión. 
En el marco de este mismo proceso, se realizó la conceptualización de los siguientes materiales didácticos para el SPNN, que están siendo producidos por el Área de Comunicaciones: 
- Un rompecabezas sobre la Biodviersidad. 
- Una escalera sobre las regiones naturales y las AP
- Tres escaleras del ciclo de vida de las especies: Jaguar, Oso de anteojos y Tortuga 
Dentro del Proyecto Finlandia, componente educación e interpretación ambiental, se consolidaron los Lineamientos para la Planeación de la Interpretación ambiental en el SPNN, los cuales fueron incluidos en el documento de Lineamientos para el Plan de Ordenamiento Ecoturístico - POE.  Adicional, en este proyecto se desarrolló el Plan de Interpretación Ambiental del SFF Los Flamencos, para lo cual se aplicaron los lineamientos anteriormente mencionados y además se contó con los aportes de los expertos finlandeses y funcionarios y contratistas de PNN que participaron en varios talleres, durante los cuales se presentaron los lineamientos y se realizaron ejercicios prácticos que alimentaron este Plan.</t>
  </si>
  <si>
    <t>El proceso de consolidación de las áreas en el RUNAP ha generado los siguientes resultados:</t>
  </si>
  <si>
    <t>Realizar seguimiento a la implementaciòn del lineamiento nacional de educaciòn y comunicaciòn en los niveles nacional, regional y local.</t>
  </si>
  <si>
    <t>Informe  nacional consolidado a partir de la información enviada por las áreas.</t>
  </si>
  <si>
    <t>Esta actividad se realiza en el mes de agosto y se consolida para generar el informe final nacional que se entrega en noviembre, el periodo de seguimiento es de junio a junio.</t>
  </si>
  <si>
    <t>En el año 2012, en el último trimestre, se aplicó la encuesta anual de seguimiento a la implementación de la estrategia en 37 AP, cuyo resultados se consolidaron para presentarlos a las AP y Direcciones Territoriales.
Para el año 2013, esta actividad se realizará en el mes de agosto y se consolida para generar el informe final nacional que se entrega en noviembre, el periodo de seguimiento es de junio a junio.</t>
  </si>
  <si>
    <t>Se está a la espera de la información que envie las Direcciones Territoriaes para la construcción del informe nacional. 
La herramienta de seguimiento a los procesos adelantados en educación ambiental se envio en el mes de junio y se empezo a recibir en el mes de agosto. A la fecha se han recibido un total de 32 formatos, distribuidos así: 
- Amazonia: 5
-Andes Occidentales: 11
- Caribe: 5
- Orinoquía: 4
- Pacifico: 7</t>
  </si>
  <si>
    <t>La herramienta de seguimiento a los procesos adelantados en educación ambiental se envío en el mes de junio y se empezó a recibir en el mes de agosto. A partir de esto, se elaboró el informe analítico para el sistema, con un total de 40  formatos, distribuidos así: 
- Amazonia: 5
- Andes Occidentales: 11
- Caribe: 8
- Orinoquía: 4
- Pacifico: 8
- Andes Nororientales: 4</t>
  </si>
  <si>
    <t>La cifra de áreas regionales que pueden ser registradas se incrementó en un 60% respecto al año 2012, pasando de 30 áreas registradas a 48.</t>
  </si>
  <si>
    <t>Establecer alianzas para la implementación de las  estrategías educativas</t>
  </si>
  <si>
    <t>Convenios y alianzas  estratégicas adoptadas con otros actores .</t>
  </si>
  <si>
    <t>Se viene adelantado la gestión con la Universidad Pedagógica Nacional para la suscripción de un convenio para el fortalecimiento de la línea de Educación Ambiental.</t>
  </si>
  <si>
    <t>En cuanto al trabajo interinstitucional, se finalizó la elaboración de la propuesta de formación en educación ambiental para el SPNN, la cual fue socializada a la Subdirectora de Gestión y Manejo, está pendiente conseguir los recursos para la implementación del mismo en el segundo semestre.  Por otra parte, se viene gestionando con la Universidad Pedagógica Nacional la suscripción de un convenio para el fortalecimiento de la línea de Educación Ambiental.</t>
  </si>
  <si>
    <t>Se llevó a cabo la socialización de la propuesta de formación en educación ambiental para el SPNN, con las DT, en esta reunión se acordó iniciar la gestión de los recursos necesarios para su implementación, con los directores territoriales, con el Área de Cooperación y con el Área de Gestión Humana. Por otra parte, se viene gestionando con la Universidad Pedagógica Nacional la suscripción de un convenio para el fortalecimiento de la línea de Educación Ambiental.</t>
  </si>
  <si>
    <t>En el año 2012, se realizaron dos convocatorias, una en el mes de marzo y otra en el mes de septiembre. En total se recibieron 203 formularios de inscripción de postulantes de los cuales se  asignó cupo a 136 voluntarios. De estas 203 solicitudes, 22 fueron recibidas en la DTAO y 13 en la DTPA, donde se realizaron las respectivas  entrevistas y capacitaciones. El resto de entrevistas y capacitaciones así como el proceso de ubicación, carnetización y seguimiento se realizó en el nivel central. Adicionalmente se orientó la vinculación de 77 guardaparques voluntarios (GPV) comunitarios y 10 GPV institucionales para un total de 223 Guardaparques Voluntarios en el año 2012. 
A comienzos de 2013, se abrió la Primera Convocatoria del Programa de Guardaparques Voluntarios, en este periodo se recibieron 86 solicitudes de inscripción en el nivel central. En el proceso de selección se realizaron entrevistas y pruebas escritas a 66 aspirantes y entrevista virtual a 11 aspirantes. En el segundo semestre se reportaron inscripciones en las DT así: 11 en DTAO, 6 en DTPA, 1 en DTOR y 1 en DTAN. 
En 2 sesiones de 3 días cada una, se realizó capacitación presencial a 50 aspirantes en nivel central, capacitación virtual a 13 mediante el diligenciamiento de cartilla virtual y capacitación presencial en las DTs de medio día de duración: Pacífico 6 y Andes Occidentales 11.
En colaboración con el Grupo de Sistemas de Información y Radiocomunicaciones, se desarrollo un aplicativo web para el registro e inscripción al programa de los aspirantes en la categoria de convocados, el cuál se aplicó a partir de la segunda convocatoria de 2013.
La divulgación de la segunda convocatoria se realizó a través de boletín, noticia en la pagina web y redes sociales en colaboración con la Oficina de Comunicaciones.
Entre el 1 y el 14 de Octubre de 2013, se realizaron las inscripciones para el Programa GPVs a través de aplicativo web durante 24 horas. Se recibieron 117 inscripciones de nacionales y extranjeros a través de la plataforma de las cuáles se validaron 93. En total, se realizaron 65 entrevistas presenciales de las cuáles se aplicaron 54 en Nivel Central, 7 en DTAO, 1 en DTOR, 2 en DTAN y 1 en DTCA. Adicional, se realizaron 16 entrevistas virtuales de las cuáles se aplicaron 8 en Nivel Central, 5 en DTAO, 2 en DTPA y DTOR 1.
En total 76 personas aprobaron la entrevista y 12 no la aprobaron o no la presentaron. Se capacitaron presencialmente a 62 personas (50 en Nivel Central, 10 en DTAO, 1 en DTCA y 1 DTAN) y virtualmente a 12 personas (6 en Nivel Central, 2 en DTAO, 2 en DTPA y 2 en DTOR).</t>
  </si>
  <si>
    <t>Se avanza en acuerdos, planes y acciones de trabajo para completar los requerimientos del registro con 12 Autoridades Ambientales Regionales y el MADS. (CORANTIOQUIA, AMVA, CVC, CORNARE, CORTOLIMA, CORPOURABA, CAS, CORPORINOQUIA, CAR, CDMB, CVC y CORPOCALDAS).</t>
  </si>
  <si>
    <t>Realizar procesos de convocatoria, selección y capacitación de personal que ingresa anualmente al Programa de Guardaparques Voluntarios</t>
  </si>
  <si>
    <t>No. De convocatorias realizadas anualmente en el marco del Programa de Guardaparques Voluntarios</t>
  </si>
  <si>
    <t>En el primer trimestre, se inició la Primera Convocatoria del Programa de Guardaparques Voluntarios, en este periodo se recibieron 85 solicitudes de inscripción en el nivel central a través de: entrega personal de documentación en la Oficina de Atención al Usuario, correo físico y correo electrónico, así mismo se programaron entrevistas presenciales para quienes entregaron la documentación en la Oficina de Atención al Usuario.</t>
  </si>
  <si>
    <t>En el año 2012, se realizaron dos convocatorias, una en el mes de marzo y otra en el mes de septiembre. En total se recibieron 203 formularios de inscripción de postulantes de los cuales se  asignó cupo a 136 voluntarios. De estas 203 solicitudes, 22 fueron recibidas en la DTAO y 13 en la DTPA, donde se realizaron las respectivas  entrevistas y capacitaciones. El resto de entrevistas y capacitaciones así como el proceso de ubicación, carnetización y seguimiento se realizó en el nivel central. Adicionalmente se orientó la vinculación de 77 guardaparques voluntarios (GPV) comunitarios y 10 GPV institucionales para un total de 223 Guardaparques Voluntarios en el año 2012. 
Del 11 al 22 de marzo de 2013, se abrió la primera convocatoria del Programa de Guardaparques Voluntarios. Para ello, se llevo a cabo una amplia divulgación por página web, intranet, redes sociales y el programa radial nuestra tierra, nuestro medio ambiente de RCN básica. En total, se tuvieron 86 inscripciones  válidas en Nivel Central, 6 en DT Pacífico, 11 en DT Andes Occidentales, 1 en DT Orinoquía y 1 en DT andes Nororientales.
En el proceso de selección se realizaron entrevistas presenciales y virtuales, teniendo 72 personas aprobadas</t>
  </si>
  <si>
    <t>A comienzos del año 2013, se abrió la Primera Convocatoria del Programa de Guardaparques Voluntarios, en este periodo se recibieron 86 solicitudes de inscripción en el nivel central. En el proceso de selección en el nivel central se realizaron entrevistas y pruebas escritas a 66 aspirantes y entrevista virtual a 11 aspirantes. De las DT´s se realizaron entrevistas en Pacifico (6 aspirantes) y Andes Occidentales (11 aspirantes).
Adicional, se llevó a cabo una capacitación presencial en 2 sesiones de 3 días cada una a 50 aspirantes en nivel central, una capacitación virtual a 13 aspirantes mediante el diligenciamiento de cartilla virtual y una capacitación presencial en las DTs de medio día de duración: Pacífico (6 aspirantes) y Andes Occidentales (11 aspirantes).
Actualmente, 52 guardaparques fueron ubicados así: 45 Convocados, 5 Comunitarios y 2 Institucionales.
Para el segundo semestre se reportaron inscripciones en las DT así: 11 en DTAO, 6 en DTPA, 1 en DTOR y 1 en DTAN. Las fechas para la II Convocatoria de 2013 están entre el 1 y el 11 de Octubre de 2013.
En relación al procedimiento del programa, se efectuaron los ajustes incluyendo los formatos e instructivos asociados. En colaboración con el Grupo de Sistemas de Información y Radiocomunicaciones, se desarrollo un aplicativo web para el registro e inscripción al programa de los aspirantes en la categoría de convocados, el cuál se aplicará a partir de la 2da convocatoria de 2013.
Por otra parte, se actualizaron los contenidos del micrositio de Guardaparques Voluntarios de la Página web ajustado a la modalidad de la próxima convocatoria.
Se realizaron dos reuniones virtuales con los encargados del programa de las Direcciones Territoriales para tratar temas relacionados con el procedimiento y el aplicativo web para registro e inscripción.</t>
  </si>
  <si>
    <t>A comienzos de 2013, se abrió la Primera Convocatoria del Programa de Guardaparques Voluntarios, en este periodo se recibieron 86 solicitudes de inscripción en el nivel central. En el proceso de selección se realizaron entrevistas y pruebas escritas a 66 aspirantes y entrevista virtual a 11 aspirantes. En el segundo semestre se reportaron inscripciones en las DT así: 11 en DTAO, 6 en DTPA, 1 en DTOR y 1 en DTAN. 
En 2 sesiones de 3 días cada una, se realizó capacitación presencial a 50 aspirantes en nivel central, capacitación virtual a 13 mediante el diligenciamiento de cartilla virtual y capacitación presencial en las DTs de medio día de duración: Pacífico 6 y Andes Occidentales 11.
En colaboración con el Grupo de Sistemas de Información y Radiocomunicaciones, se desarrollo un aplicativo web para el registro e inscripción al programa de los aspirantes en la categoria de convocados, el cuál se aplicó a partir de la segunda convocatoria de 2013.
La divulgación de la segunda convocatoria se realizó a través de boletín, noticia en la pagina web y redes sociales en colaboración con la Oficina de Comunicaciones.
Entre el 1 y el 14 de Octubre de 2013, se realizaron las inscripciones para el Programa GPVs a través de aplicativo web durante 24 horas. Se recibieron 117 inscripciones de nacionales y extranjeros a través de la plataforma de las cuáles se validaron 93. En total, se realizaron 65 entrevistas presenciales de las cuáles se aplicaron 54 en Nivel Central, 7 en DTAO, 1 en DTOR, 2 en DTAN y 1 en DTCA. Adicional, se realizaron 16 entrevistas virtuales de las cuáles se aplicaron 8 en Nivel Central, 5 en DTAO, 2 en DTPA y DTOR 1.
En total 76 personas aprobaron la entrevista y 12 no la aprobaron o no la presentaron. Se capacitaron presencialmente a 62 personas (50 en Nivel Central, 10 en DTAO, 1 en DTCA y 1 DTAN) y virtualmente a 12 personas (6 en Nivel Central, 2 en DTAO, 2 en DTPA y 2 en DTOR).</t>
  </si>
  <si>
    <t>Se acompaña el proceso de Homologación y registro de nuevas áreas para 3 CAR (CDMB, CORPOCESAR y CODECHOCO)</t>
  </si>
  <si>
    <t>Generar espacios de discusión y capacitación que permitan la valoración social en las Areas Protegidas</t>
  </si>
  <si>
    <t>No de eventos sobre educación ambiental en Areas Protegidas</t>
  </si>
  <si>
    <t>En el momento no hay recursos disponibles para organizar este evento.</t>
  </si>
  <si>
    <t>En el marco del taller realizado a mediados de mayo en el proyecto FOCA se capacitaron 23 técnicos colombianos del SPNN, 15 miembros de la comunidad (Cuenca alta del río Otún) y 31 representantes de instituciones (Cuenca Alta del río Otún), en temas como: reglamentación de actividades ecoturísticas para un área protegida, estudio de caso sobre el manejo conjunto del turismo en regiones de Finlandia (a nivel de Destino), registro-caracterización del perfil del visitante y evaluación de satisfacción, desarrollo de indicadores de sostenibilidad del turismo (social, económica, ambiental), aspectos a tener en cuenta para diseñar centros de interpretación ambiental, tipos de centros y enfoques; entre otros temas..</t>
  </si>
  <si>
    <t>En el marco del taller realizado a mediados de mayo en el proyecto FOCA se capacitaron 23 técnicos colombianos del SPNN, 15 miembros de la comunidad (Cuenca alta del río Otún) y 31 representantes de instituciones (Cuenca Alta del río Otún), en temas como: reglamentación de actividades ecoturísticas para un área protegida, estudio de caso sobre el manejo conjunto del turismo en regiones de Finlandia (a nivel de Destino), registro-caracterización del perfil del visitante y evaluación de satisfacción, desarrollo de indicadores de sostenibilidad del turismo (social, económica, ambiental), aspectos a tener en cuenta para diseñar centros de interpretación ambiental, tipos de centros y enfoques; entre otros temas.</t>
  </si>
  <si>
    <t>2.1.1.</t>
  </si>
  <si>
    <t>Consolidar un portafolio de país que incluya la identificación de vacíos y la definición de prioridades</t>
  </si>
  <si>
    <t>% de los sitios prioritarios definidos en las diferentes escalas: nacional, regional y local (departamental) a partir de la identificación de vacíos actualizado</t>
  </si>
  <si>
    <t>La metodología generada en el proyecto de Politicas Públicas para identificar vacios y prioridades de conservación a escala más adecuada, se encuentra en proceso de acercamiento con USAID con el objeto de conseguir recursos que permitiran la publicación virtual de esta herramienta, de manera que pueda ser de uso y consulta general para los interesados en el tema. Se espera poder presentarla en un espacio de la Mesa de Prioridades de Conservación del MdE y de ser viable, en una reunión de ASOCARs, de manera que se pueda dar a conocer a todas las autoridades ambientales regionales esta herramienta.</t>
  </si>
  <si>
    <t>A partir de la identificación de prioridades de conservación a escala nacional, se viene realizando la revisión de estas prioridades y precisión de las mismas, con base en la disponibilidad de información a escalas de detalles más precisos y en la medida que se tiene información actualizada de ecosistemas. Al momento existen aproximadamente 70 ecosistemas característicos de las zonas secas, las sabanas y humedales de la Orinoquia, las zonas altas de las Serranías de Perijá y San Lucas, Así como los ecosistemas marino costeros y oceánicos, aún no cuentan con la suficiente protección y pueden entrar en procesos irreversibles de extinción, si no se toman medidas que eviten su transformación. Para algunos de estos ecosistemas se avanza en la implementación de la ruta de declaratoria de nuevas áreas protegidas para el SINAP.
 The Nature Conservancy (TNC) y el Instituto Alexander Von Humboldt (IAvH) como  miembros de la Mesa Temática y Parques Nacionales Naturales en su calidad de Secretario Técnico de la misma, decidieron aunar esfuerzos técnicos y económicos para sacar adelante esta actividad y para ello requieren contratar a un Equipo de Trabajo de Desarrolladores  que acompañe y elabore el diseño y puesta en funcionamiento de la plataforma en línea que permita acceder a la información de portafolios de prioridades de conservación existentes en el país. El objetivo de la plataforma es poner a disposición del público en general, los estudios de prioridades de conservación realizados en el país y en este sentido, deberá permitir la actualización de estos estudios en la medida que se generan y reemplazar los existentes por nuevos estudios, si se realizarán para un mismo lugar y con metodologías similares.</t>
  </si>
  <si>
    <t>Se realizó la presentación de la metodología para la "Identificación de vacios y prioridades de conservación" generada en el marco del proyecto de Politicas Públicas - USAID, a profesionales de la Dirección de Ecosistemas del Ministerio de Ambiente y Desarrollo Sostenible.
Se remitió información sobre portafolios y prioridades de conservación al Ministerio de Ambiente como soporte para la expedición del decreto de zonas de exclusión para las actividades mineras en el país. Se participó en las rueniones convocadas por el ministerio de ambiente para este tema.
Mediante la Resolución1038 del 21 de Agosto de 2013 de 2013, seamplio el PNN Serranía de Chiribiquete. Aportando a la meta de superficie nueva protegida 1483398,7 has  e incrementando el indicador de representatvidad en 0,416%  para un total del indicador a Septeimbre de 2013 del  58,33%  con la inlcusión de una nueva unidad de análisis  en el Sistema de Parques Nacionales Naturales.  Peinobiomas del Distrito Biogeográfico Caguan-Florencia de la Provincia Biogeográfica de la Amazonia con un 4.91%, 
 Fue presentado formalmentela ACCEFYN, el proceso de declaratoria del SF Acandí, Playón y Playona.
Se realizó un taller de ordenamiento con las administraciones municiales de la la Serranía de San Lucas con el fin de articular el proceso de conservación al ordenamiento terrioirla de la región y aclarar inquitudes frente a la declaratoria del área protegida. 
Se realizón un Taller con la ANH, que tuvo por objeto socilizar el proceso de creación de áreas protegidas, evento en el cual participaron differntes operadores y se generaón espacios de trabajo para cada proceso prioirzado por PNN.
Se realizón un Tlaler con ONG , para abordar los proceso de la región Orinoquia, cuyo alcance  fue la articulación y generación de acciones  para cada uno de los proceso prioirzados y gestionar el apoyo de dichas organizaciones de acuerdo con su eperticia en la región. 
En el marco del proyecto Gef MArino, se apoyo la inicitiva de conservación  en el Golfo de tribugá y cabo corrientes. 
Se realizó una reunió de aprestamiento y socializacion con la alcadia de San Martin  meta y propietaris de predios  que se relacionan directamente  con el proceso de Alto Manacacias.  
Se participó en la reunión convocado por el DNP, para analizar el procedmiento del contrato Plan Arauca, con el fin de gestionar recursos para los proeso de cosnervación prioirzados en la región , en articulación con la Gobernación de Arauca y la corporación . 
Se realizazon dos(2) reuniones para el desarrollo de la plataforma de prioridades de conservación, en la 2a reunión participo funcionarios de la Agencia Nascional de Licencias Ambientales ANLA, ya que se propone que la información del portafolio pueda ser consultada para la toma de decisiones, desde la plataforma de información del ANLA.
Expedición de la resolución 705 y el decreto 1374 de 2013, de reservas naturales a partir de los cuales se generó el mapa de 37 zonas reservadas , con base en la metodología definida por PNN y concertación con el MADS. Sitios en lso cuales se impelentara n acciones que permitan desarrollar estrategias de cosnervación , lo anterioi en articulación con las CAR´s correpondientes.</t>
  </si>
  <si>
    <t>1 Estudio Escala Nacional
Mapa de Zonas prioritarias de conservación in situ como insumo para la Reserva Temporal de Recursos Naturales – Resolución 761 de 2013
- Portafolio de nuevas áreas para el Sistema de Parques Nacionales Naturales  con polígonos ajustados con información de coberturas y oportunidades de gestión.
- Términos de Referencia para el diseño de la plataforma web que ponga a disposición del público en general los 38 Estudios de Prioridades de Conservación in situ, articulada con la ANLA, el IAVH y TNC</t>
  </si>
  <si>
    <t>Identificar ecosistemas no representados o pobremente representados en el SINAP y  priorizar sitios para conservación sin situ de biodiversidad.</t>
  </si>
  <si>
    <t>Mapa de sitios prioritarios para conservación in sin titu de biodiversidad a escala nacional definidos</t>
  </si>
  <si>
    <t>La metodología generada en el proyecto de Politicas Públicas para generar mapas de coberturas, ecosistemas, identificar vacios y prioridades de conservación y realizar análisis de estado a la escala más adecuada, se encuentra en proceso de socialización. Se han realizado acercamiento con USAID con el objeto de conseguir recursos que permitiran la publicación virtual de esta herramienta, de manera que pueda ser de uso y consulta general para los interesados en el tema. Se espera poder presentarla en un espacio de la Mesa de Prioridades de Conservación del MdE y de ser viable, en una reunión de ASOCARs, de manera que se pueda dar a conocer a todas las autoridades ambientales regionales esta herramienta.
Se avanza en la articulación con TNC y el Instituto Humboldt con el fin de definir los mecanismos para el diseño y puesta en funcionamiento de una plataforma para la toma de decisiones que permita poner a disposión del público en general los estudios de prioridades de conservación existentes en el país.
Se apoya el ejercicio de definición del marco general para la realización del estidio de prioridades de conservación para el SIRAP Pacífico en el marco del GEF SAMP</t>
  </si>
  <si>
    <t>El mapa de sitios prioritarios se elabora con base en el mapa de ecosistemas de Colombia. Hasta que no se genere  un nuevo mapa de ecosistemas, no cambia el mapa generado en el 2010.</t>
  </si>
  <si>
    <t>Se realizó un taller de ordenamiento con las administraciones municiales de la la Serranía de San Lucas con el fin de articular el proceso de conservación al ordenamiento terrioirla de la región y aclarar inquitudes frente a la declaratoria del área protegida. 
Se realizón un Taller con la ANH, que tuvo por objeto socilizar el proceso de creación de áreas protegidas, evento en el cual participaron differntes operadores y se generaón espacios de trabajo para cada proceso prioirzado por PNN.
Se realizón un Taller con ONG , para abordar los proceso de la región Orinoquia, cuyo alcance  fue la articulación y generación de acciones  para cada uno de los proceso prioirzados y gestionar el apoyo de dichas organizaciones de acuerdo con su eperticia en la región. 
En el marco del proyecto Gef Marino, se apoyo la inicitiva de conservación  en el Golfo de tribugá y cabo corrientes. 
Se realizó una reunió de aprestamiento y socializacion con la alcadia de San Martin  meta y propietaris de predios  que se relacionan directamente  con el proceso de Alto Manacacias.  
Se participó en la reunión convocado por el DNP, para analizar el procedmiento del contrato Plan Arauca, con el fin de gestionar recursos para los proeso de cosnervación prioirzados en la región , en articulación con la Gobernación de Arauca y la corporación . 
Se realizazon dos(2) reuniones para el desarrollo de la plataforma de prioridades de conservación, en la 2a reunión participo funcionarios de la Agencia Nascional de Licencias Ambientales ANLA, ya que se propone que la información del portafolio pueda ser consultada para la toma de decisiones, desde la plataforma de información del ANLA.
Expedición de la resolución 705 y el decreto 1374 de 2013, de reservas naturales a partir de los cuales se generó el mapa de 37 zonas reservadas , con base en la metodología definida por PNN y concertación con el MADS. Sitios en lso cuales se impelentara n acciones que permitan desarrollar estrategias de cosnervación , lo anterioi en articulación con las CAR´s correpondientes.</t>
  </si>
  <si>
    <t>A partir del mapa de ecosistemas elaborado por Parques Nacionales para Parques Nacionales, se iniciará un trabajo a escala nacional con los mismos criterios, para actualizar el mapa de ecosistemas no representados o pobremente representados a escala pais.</t>
  </si>
  <si>
    <t>Socializar y posicionar el mapa de sitios prioritarios para la conservación in situ de biodiversidad a escala nacional, para  la toma de decisiones.</t>
  </si>
  <si>
    <t>Entidades del orden nacional que utilizan el mapa de prioridades</t>
  </si>
  <si>
    <t>ANH, ANM y ANI. ANLA, MinAmbiente, MinAgricultura, MinMinas, MinInfraestructura.
Procuraduria.</t>
  </si>
  <si>
    <t>Generar una plataforma para la toma de desiciones, que recopile los diferentes estudios de prioridades de conservación in situ de biodiversidad existentes en el país</t>
  </si>
  <si>
    <t>Plataforma elaborada que recopila los diferentes estudios de prioridades de conservación</t>
  </si>
  <si>
    <t>En el marco de la Mesa de Prioridades de Conservación del MdE se viene gestionando la construcción y puesta en fucnionamiento de la plataforma que recopile los diferentes estudios de prioridades de conservación in situu de la biodiversidad existente en el país. En proceso se encuentra la disponibilidad de esta información y la autorización de su uso por parte de los autores de estos portafolios.</t>
  </si>
  <si>
    <t>Se realizazon dos(2) reuniones para el desarrollo de la plataforma de prioridades de conservación, en la 2a reunión participo funcionarios de la Agencia Nascional de Licencias Ambientales ANLA, ya que se propone que la información del portafolio pueda ser consultada para la toma de decisiones, desde la plataforma de información del ANLA.
Expedición de la resolución 705 y el decreto 1374 de 2013, de reservas naturales a partir de los cuales se generó el mapa de 37 zonas reservadas , con base en la metodología definida por PNN y concertación con el MADS. Sitios en lso cuales se impelentara n acciones que permitan desarrollar estrategias de cosnervación , lo anterioi en articulación con las CAR´s correpondientes.</t>
  </si>
  <si>
    <t>Se tienen los terminos de referencia para la contratación de el diseño y puesta en funcionamiento de la plataforma, los formatos para la autorización del uso de información por parte de los autores, el metadato de cada estudio y los esquemas de flujo de información.
La plataforma no se ha diseñado ni puesto en funcionamiento por el tema de recursos.</t>
  </si>
  <si>
    <t>2.2.1.</t>
  </si>
  <si>
    <t>Incrementar la representatividad ecosistémica del país mediante la declataroria o ampliación de áreas del SPNN</t>
  </si>
  <si>
    <t>% de las unidades no representadas definidas por Parques Nacionales han sido incluidas dentro del SPNN.</t>
  </si>
  <si>
    <t>57,91%</t>
  </si>
  <si>
    <t>58,33%</t>
  </si>
  <si>
    <t>59,58%</t>
  </si>
  <si>
    <t>El SPNN conserva 139 de 240 Unidades de análisis no representados o subrepresentados en el país. En el primer trimestre con la declaratoria de Corales de Profundidad no se incrementó la representatividad de unidades, pero sí la extensión de Area protegida para el país.</t>
  </si>
  <si>
    <t>En este periodo se continuó con la preparación de los Procesos de ampliación de PNN Chiribiquete</t>
  </si>
  <si>
    <t>Agosto 22/2013 - Declaratoria de la ampliación del PNN Chiribiquete en una extensión de   1'483.399 Has  y pasa de tener 2'782.35  hectáreas.  Una unidad nueva y mejora la representación de 8 unidades.
Con la ampliación del PNN Chiribiquete se aportó UNA unidd de anáilisis quedando en 140 y que permitió mover el indicador a 58.33%.</t>
  </si>
  <si>
    <t>con la Declaración del Santuario de Fauna Acandí-Playón-Playona se incrementó en 3 UNIDADES quedando en 143 con una variación porcentual de representatividad de 59.58%</t>
  </si>
  <si>
    <t>Adelantar los estudios biofísicos y socioeconómicos y los procesos de coordinación con actores locales e institucionales que sustenten los procesos de declaratoria de nuevas áreas y ampliaciones del SPNN</t>
  </si>
  <si>
    <t>Propuesta preliminar de documento sintesis presentado a la Academia Colombiana de Ciencias Colombianas Físicas y Exáctas</t>
  </si>
  <si>
    <t>Se elaboró el documento síntesis que sustenta la ampliación del PNN Chiribiquete, el cual fue ajustado con información sectorial actualizada 2013. Este documento se presentó para concepto no vinculante al Ministerio de Minas y Energía el 27 de febrero . El proceso junto con el documento que lo sustenta srá presentado a la Academia de Ciencias Exactas, Fisicas y Naturales el próximo 10 de abril.</t>
  </si>
  <si>
    <t>Se ajusto el documento síntesis para la declaratoria del PNN Chiribiquete, acorde con las recomendaciones de la ACCEFyN.</t>
  </si>
  <si>
    <t>Agosto 22/2013 - Declaratoria de la ampliación del PNN Chiribiquete en una extensión de   1'483.399 Has  y pasa de tener 2'782.35  hectáreas.  Una unidad nueva y mejora la representación de 8 unidades.</t>
  </si>
  <si>
    <t>Se entregó y presentó a la ACCEFyN el documento para la declaratoria del SF Acandí, Playón y Playona, el cual tuvo concepto favorable de parte de la Academía. A partir de este concepto se elaboró la propuesta de resolución para la declaratoria de esta nueva área protegida con todos los soportes. Es importante indicar que la presentación del documento técnico para esta declaratoria contó con la participación de representantes de los consejos comunitarios del área cercana a la que se espera declarar.</t>
  </si>
  <si>
    <t>Realizar las consultas previas con las comunidades presentes en las àreas a declarar, de acuerdo a los requerimientos y coordinación con el Ministerio del Interior.</t>
  </si>
  <si>
    <t>Consultas previas protocolizadas con las comunidades de nuevas áreas y ampliaciones.</t>
  </si>
  <si>
    <t>Se realizó el taller para socializar la ruta de declartatoria de nuevas áreas protegidas con Autoridades Ambientales Regionales, dentro del proceso de adopción de la misma por parte del Minisiterio de Ambiente.
Los procesos priorizados por Parques Nacionales Naturales avanzan en la implementación de la ruta. Estos procesos son: Bahia Portete, Playon y Playona de Acandí, Chiribiquete. 
Se efectuó el acompañamiento a procesos de declaratoria de áreas protegidas regionales a CORTOLIMA.
Con corte a 31 de marzo del 2013 se ha  inscrito en el RUNAP tres (3) áreas protegidas de CORPOCHIVOS, CORPOURABA y CORANQTIOQUIA y dos (2) nuevas redelimitaciones a Reservas Forestales Protectoras Nacionales realizadas por el Ministerio de Ambiente, que permitieron incrementar en 77019,43 Has las hectareas inscritas como áreas protegidas.</t>
  </si>
  <si>
    <t>Se realizaron los preparativos para el proceso de consulta, el cual tiene el acompañamiento del Ministerio del Interior.</t>
  </si>
  <si>
    <t>Mediante la Resolución1038 del 21 de Agosto de 2013 de 2013, seamplio el PNN Serranía de Chiribiquete. Aportando a la meta de superficie nueva protegida 1483398,7 has  e incrementando el indicador de representatvidad en 0,416%  para un total del indicador a Septeimbre de 2013 del  58,33%  con la inlcusión de una nueva unidad de análisis  en el Sistema de Parques Nacionales Naturales.  Peinobiomas del Distrito Biogeográfico Caguan-Florencia de la Provincia Biogeográfica de la Amazonia con un 4.91%. Fue presentado formalmentela ACCEFYN, el proceso de declaratoria del SF Acandí, Playón y Playona. Se realizó un taller de ordenamiento con las administraciones municiales de la la Serranía de San Lucas con el fin de articular el proceso de conservación al ordenamiento terrioirla de la región y aclarar inquitudes frente a la declaratoria del área protegida. 
Se realizón un Taller con la ANH, que tuvo por objeto socilizar el proceso de creación de áreas protegidas, evento en el cual participaron differntes operadores y se generaón espacios de trabajo para cada proceso prioirzado por PNN.
Se realizó un Taller con ONG , para abordar los proceso de la región Orinoquia, cuyo alcance  fue la articulación y generación de acciones  para cada uno de los proceso prioirzados y gestionar el apoyo de dichas organizaciones de acuerdo con su eperticia en la región. 
En el marco del proyecto Gef MArino, se apoyo la inicitiva de conservación  en el Golfo de Tribugá y Cabo Corrientes. Se realizó una reunió de aprestamiento y socializacion con la alcadia de San Martin  meta y propietaris de predios  que se relacionan directamente  con el proceso de Alto Manacacias.  
Se participó en la reunión convocado por el DNP, para analizar el procedmiento del contrato Plan Arauca, con el fin de gestionar recursos para los proeso de conservación prioirzados en la región , en articulación con la Gobernación de Arauca y la corporación</t>
  </si>
  <si>
    <t>Se realizo la protocolización completa de la consulta previa para la declaratoria de la nueva área protegida SF Acandí, playon y playona.
Santuario de Fauna Acandí, Playón y Playona :comunidades con quienes se desarrolló el proceso de consulta previa: comunidades negras que hacen parte de los Consejos Comunitarios Cocomasur, Cocomanorte y Cocomaseco del Municipio de Acandí
        Bahia Portete:
A partir de una reunión sostenida con las autoridades de los grupos clániles identificados en la zona de influencia se reactivó el proceso de consulta previa que permitirá avanzar en la protección de la Bahía de Portete, definiéndose el cronograma para el mes de diciembre de 2013 y el primer trimestre del 2014.</t>
  </si>
  <si>
    <t>Elaborar el documento tècnico que sustenta la declaratoria del área protegida y presentarlo a la academia de ciencias exactas, físicas y naturales</t>
  </si>
  <si>
    <t>Documento sintesis con sustentación de la declaratoria o ampliación presentado a la Academia Colombiana de Ciencias Naturales Físicas y Exáctas.</t>
  </si>
  <si>
    <t>Se elaboró, sustentó y remitio a la ACCEFyN el documento síntesis para la declaratoria de la nueva área protegida SF Acandí, Playón y Playona. Esta presentación se realizó en el mes de octubre y contó con la particiupación de representantes de los consejos comunitarios, que expresaron a la Academia el beneplácito por esta declaratoria.</t>
  </si>
  <si>
    <t>Nuevas hectáreas incorporadas en el sistema Nacional de Áreas protegidas SINAP</t>
  </si>
  <si>
    <t>668.409,83</t>
  </si>
  <si>
    <t>1.614.843,71</t>
  </si>
  <si>
    <t>#ERROR!:parse</t>
  </si>
  <si>
    <t>Nota: 
Meta del cuatrienio del Indicador: 3,000,000 Ha. 
La meta para el año 2011 fue de 160,000 Ha con un resultado alcanzado de: 668,409,3.
La meta para el año 2012 fue de: 900,000 ha., el resultado alcanzado fue de: 1,614,843,71 Ha.
Para el año 2013 la meta fue de 900,000 Ha, sin embargo la meta alcanzada fue de: 2,088528,55 Ha, ____________________
En el periodo enero -marzo se incorporan 3 áreas de: Corpochivor, Coporurabá, Corantioquia para un total de 80.214,60Ha. Sin embargo el MADS realizó un proceso de redelimitación de las reservas Forestales Protectoras Río Nare y Quebrada Honda y Caños Parrado y Buque restando 3.195,17 Ha, quedando un total de Hectareaje inscrito en el RUNAP de 77.019,43.</t>
  </si>
  <si>
    <t>En el  Trimestre Abril – Junio las diferentes autoridades ambientales inscribieron un total de 182.103,31 hectáreas correspondientes a:
El Parque Nacional Natural Corales de Profundidad con 142,192,15 ha
29 Nuevas Reservas Naturales de la Sociedad Civil con 20,033,95 ha
13 Nuevas Áreas Regionales con 19.877, 21 ha. (1 de CDMB - Parque Natural Regional de Santurbán con 11.700 Ha y 12 Áreas protegidas de Corpocaldas).</t>
  </si>
  <si>
    <t>En el trimestre julio- septiembre Parques Nacionales Naturales de Colombia, adicionó 1´483.398,7  ha.  Con la  ampliación del PNN Chiribiquete.  En el mes de septiembre se realizó un cálculo por departamento de  acuerdo actos administrativos  del SPNN  que permite establecer que  las  hectáreas totales del Sistema  hoy son: 14.249.326,6, es decir que  se aumentó  por ajuste de contraste  un total de 21.415,04.  Adicionalmente, el  MADS  ingreso la información correspondiente a 4 RFPN  con un  total de  259.629,18 ha.
Total de Ha para el periodo: 1.764.442,92</t>
  </si>
  <si>
    <t>En lo corrido del cuatrienio se han registrado 4.371.782,09 nuevas hectáreas incorporadas, superando el 100% de la meta del periodo: 3 millones de nuevas hectáreas. _________________________
Ya para el último trimestre del año octubre – diciembre se terminó la inscripción en el RUNAP de los DRMI Lago Azul-los Manatìes y  Playona y la loma de caleta de CODECHOCO  que  sumam  38. 730,18 ha. y se  declaró  por parte del MADS  una  nueva área del Sistema de PNN el Santuario de Fauna  Acandí , Playon y  Playona con 26.232, 71  ha. para un  total de 64.962,89  nuehectáreas inscritas en el RUNAP.</t>
  </si>
  <si>
    <t>Proyectar la resolución para la declaratoria o ampliación de las nuevas áreas o ampliaciones del Sistema de Parques Nacionales Naturales.</t>
  </si>
  <si>
    <t>Proyecto de Resolución con la declaratoria y ampliaciones de la nueva área protegida elaborada</t>
  </si>
  <si>
    <t>Parque Nacional Natural Corales de Profundidad: 
Parque Nacional Natural declarado mediante resolución 0339 de 2013  con una extensión de 142.192  Hectáreas, en jurisdicción de los Municipios de la zona costera de Bolívar, Sucre y Córdoba (32 km), los Valores Objeto de Conservación identificados son los Corales de Profundidad (Madracis myriaster), Esta área protegida protege una muestra pequeña pero representativa de los ecosistemas donde habitan Corales de Profundidad, que hoy en día no están protegidos en ninguna área protegida en Colombia y casi ninguna otra en el mundo. 
Los objetivos de conservación son: 
• Conservar las formaciones coralinas de profundidad que se encuentran al borde de la plataforma continental y el talud superior, como expresión de representatividad y singularidad ecosistémicas y como hábitat esencial para una gran diversidad de especies marinas. 
• Contribuir a la oferta de bienes y servicios ecosistémicos que brindan las formaciones coralinas de profundidad, en especial teniendo en cuenta su conectividad con otros ecosistemas marinos y su rol en la dispersión de diversas especies de hábitos bentónicos.
Frente al aumento de representatividad para las unidades Caribe se incorporan (Mapa de Ecosistemas Continentales, Marinos y Costeros (Ideam, et. al., 2007)).
• Archipielagos_Coralinos       12.13% 
• Caribe Oceanica_Caribe         0,2%   
Para el país esta es el área número 57 del Sistema de Parques Nacionales Naturales, y la novena área marina que cubren el 1.46 % del territorio marino nacional. Contribuyendo  con  más de 142 Mil hectáreas a la meta de 3’000.000 de hectáreas establecida,  en el Plan Nacional de Desarrollo 2010-2014.
El área posee una de las mejores formaciones de corales de profundidad en todo el caribe Colombiano y seguramente una de las mejores en todo el Mar Caribe y protege muestras representativas e irremplazables, protegiendo 100% de las  formaciones coralinas de profundidad del sistema Archipiélagos Coralinos ARCO y 67% de las formaciones coralinas de profundidad del Caribe colombiano. 
El área cuenta con una importante riqueza y singularidad biológica asociada a la presencia de 19 especies de Corales  Escleractinios  (corales pétreos o corales duros), 115 especies de invertebrados y peces, así como gran diversidad de equinodermos (34 spp) 
El área contribuirá a mantener la diversidad de especies de crustáceos, peces, moluscos, estrellas de mar, etc., necesarios para garantizar un mar caribe sano y productivo, muchos de ellos hoy en día en peligro crítico de extinción y los servicios eco sistémicos asociados a estas formaciones marinas.</t>
  </si>
  <si>
    <t>Se proyectó la propuesta de resolución para la declaratoria del SF Acandí, playon y Playona. Esta propuesta se remitió al despacho de la Sra. Ministra de Ambiente para el trámite interno.
Santuario de Fauna  Acandí , Playon y  Playona declarado el 18 de diciembre de 2013  con 26.232, 71Ha.</t>
  </si>
  <si>
    <t>3.1.1.</t>
  </si>
  <si>
    <t>Adelantar procesos para el manejo de poblaciones silvestres de especies priorizadas</t>
  </si>
  <si>
    <t>Diseñar Guía para la construcción del Programas de conservación en especies para PNN</t>
  </si>
  <si>
    <t>Guia Diseñada</t>
  </si>
  <si>
    <t>En el año 2012, se presentó la Guía para la construcción del Programas de conservación en especies para PNN.</t>
  </si>
  <si>
    <t>Esta finalizada esta meta del POA 2012.</t>
  </si>
  <si>
    <t>A través de una reunión con los temáticos de la SGM se definió que el primer VOC  de sistema a trabajar este año es el Oso Andino, para esto se ha recopilado la información y avances en el tema de registros y de monitoreo. Adicionalmente, se ha tenido acercamientos con WCS para solicitar apoyo en la construcción del Programa. 
Mediante reunión con el Ministerio de Ambiente, se reviso la posibilidad de incluir el manejo del conflicto oso andino y gente en el Programa de Conservación de esta especie en PNN.  Simultáneamente se avanzó en la formulación de proyectos de actividades puntuales dirigidas a la conservación de la especie.</t>
  </si>
  <si>
    <t>Parque Nacional Natural declarado mediante resolución 0339 de 2013  con una extensión de 142.192  Hectáreas, en jurisdicción de los Municipios de la zona costera de Bolívar, Sucre y Córdoba (32 km), los Valores Objeto de Conservación identificados son los Corales de Profundidad (Madracis myriaster), Esta área protegida protege una muestra pequeña pero representativa de los ecosistemas donde habitan Corales de Profundidad, que hoy en día no están protegidos en ninguna área protegida en Colombia y casi ninguna otra en el mundo.</t>
  </si>
  <si>
    <t>Para el año 2013, a través de una reunión con los temáticos de la SGM se definió que el primer VOC  de sistema a trabajar esta vigencia es el Oso Andino. Para esta especie, se ha avanzado en la construcción del programa de conservación, estructurando el marco conceptual y haciendo recopilación de información. Adicionalmente, se llevó a cabo una reunión con el MADS para definir la articulación del Programa en construcción con el Programa Nacional para la Conservación en Colombia. 
Para el PNN Chingaza, se revisó el Proyecto Piloto y se analizo las actividades adelantadas en torno al Oso Andino y la articulación con los procesos actuales.
Dentro de los ejercicios de actualización de los planes de manejo, se han dado argumentos técnicos y lineamientos conducentes a que las áreas protegidas claves para la conservación del Oso lo definan como VOC de área. Lo cual es necesario para que haya una articulación de los diferentes niveles de gestión y que las actividades priorizadas en el plan sean viables desde lo operativo. Como resultado, el PNN Pisba y el PNN Tamá definieron esta especie como VOC de área, y el PNN Cocuy se encuentra analizando la información y la probabilidad de incluirlo.
Como segunda especie priorizada como VOC de sistema, se estableció la Danta de Montaña (Tapirus pinchaque), del cual se ha recopilado sistemáticamente información, registros y seguimiento de los procesos históricos e investigaciones realizadas en PNN. 
Dentro del convenio marco con WCS se estableció en reunión el apoyo de éste en la construcción de tres programas de conservación de voc de sistema: Oso, danta y Tortugas charapas; se definió alcances, estructura de los programas y plan de trabajo.</t>
  </si>
  <si>
    <t>En el año 2013 se avanzo significativamente y de forma simultanea en la construcción de los siguientes Programas de Conservación:
1. Oso Andino para la región andina (En proceso de ajuste - Perfiles de proyectos)                                                                                                                                                         
2. Flamenco rosado para el SFF Los Flamencos. (En proceso de ajuste - Perfiles de proyectos)                                                                                                                                                       
3. Frailejones para la región andina. (En construcción - Diseño de monitoreo)                                                                                                                                                  
4. Tortuga charapa  para la DT Amazonia (En construcción -Perfiles de Proyectos)                                                                                                                               
Se definió como una especie prioritaria para trabajar en el Programa de Conservación el Oso andino (Tremarctos ornatus), a la fecha cuenta con un Propuesta de Programa de Conservación. Este programa recoje el programa de monitoreo y la experiencia piloto en el PNN Chingaza, así como la propuesta de construcción del Programa Regional de conservación del Oso Andino con la participación y apoyo de las CARS y la EAAB. Adicional, se articula con el Piloto de Conflicto de Oso en el PNN Doña Juana. La gestión del Programa ha estado articulada también con la gestión del  MADS entorno a la especie.
Dentro de los ejercicios de actualización de los planes de manejo, se ha dado argumentos técnicos y lineamientos conducentes a que las áreas protegidas claves para la conservación del Oso lo definan como VOC de área. Lo cual es necesario para que haya una articulación de los diferentes niveles de gestión y que las actividades priorizadas en el plan sean viables desde lo operativo. Como resultado, el PNN Pisba y el PNN Tamá definieron esta especie como VOC de área, y el PNN Cocuy lo incluyó como especie prioritaria de gestión. Además se tienen dos perfiles de proyectos formulados para la especie. El  primero para Andes Occidentales enfocado en el PNN Orquídeas y el segundo para la DT Andes Nororientales.
En el Proyecto FOCA se avanzo en la construcción del Programa de conservación para el Flamenco rosado en el SFF Los Flamencos. En la construcción de este programa participaron las comunidades locales, ONG expertas en la conservación de aves acuáticas (Calidris), operadores turísticos locales, expertos internacionales en el tema (Venezuela) y el seguimiento técnico y apoyo financiero de Finlandia. Este Programa de Conservación se socializo frente a la comunidad ornitológica de Colombia, en el IV Congreso Nacional de Ornitología, llevado a cabo en Cali en Octubre 2013. Este programa cuenta con un perfil de proyecto para la búsqueda de recursos financieros que permitan su implementación.
Dentro del convenio marco con WCS se estableció el apoyo de éste en la construcción de tres programas de conservación de VOC de sistema: Oso, danta y tortugas charapas; se definió alcances, estructura de los programas y plan de trabajo.       
                                                                                                                                                                                                                                                                                                                                                                                                                                                                     Se avanzo significativamente en el Programa de conservacion de Frailejones. Para el 2013 se tiene una línea base que incluye, diseños de monitoreo para 5 áreas de la DTS Andes Nororientales, incluyendo diseño en relación al cambio climático con participación de expertos del IAVH y la Universidad de Antioquia. 
Finalmente, de forma significativa se avanzo en la construcción del programa de conservacion de la tortuga charapa (Podocnemis expansa) para el PNN Cahuinari. Para este programa se convoco un conversatorio con los actores históricos del Proyecto charapa realizado en los años 90s. Se tiene un perfil de proyecto con objetivos y metas concertadas con la territorial, el Parque y las autoridades indigenas. WCS apoya técnicamente la construcción de este programa.</t>
  </si>
  <si>
    <t>No. de especies o ensamble o grupo de especies definido como objeto de conservación del SPNN mantiene poblaciones viables en areas del sistema y sus zonas de influencia</t>
  </si>
  <si>
    <t>Se definio la especie ha trabajar como el Oso Andino, se trabaja actualmente en una estrategia integral  articulada en un Programa de conservacion de la especie que permita manejar las amenazas y presiones que enfrenta el Oso Andino, como en una estrategia para obtener la informacion poblacional y genetica necesaria par que en el año 2019 se pueda correr un analisis de viabilidad poblacional.</t>
  </si>
  <si>
    <t>Para Churuco, se reviso y ajusto el Programa de conservación de la especie, se priorizaron algunas acciones, las cuales fueron incluidas en la formulación de un proyecto con el objetivo de buscar financiación, este proyecto se ha presentado a  financiadores. También se ha apoyado a la Fundación Maikuchuga tanto en la formulación  de proyectos para posibles financiadores internacionales como desde el PNN Amacayacu en el apoyo de algunas acciones concretas de sensibilización comunitaria.</t>
  </si>
  <si>
    <t>Para Churuco, se reviso, ajusto y se priorizaron algunas acciones para el Programa de conservación de la especie, las cuales fueron incluidas en la formulación de un proyecto con el objetivo de buscar financiación, este proyecto se presento a  financiadores. 
Desde el GPM se apoyo a la Fundación Maikuchuga,  tanto en la formulación  de proyectos para posibles financiadores internacionales como desde el PNN Amacayacu en  algunas acciones concretas de sensibilización. Aún no se ha logrado concretar recursos económicos para financiar las acciones de conservación y manejo priorizadas. Se escogió esta especie como unas de las prioritarias para ser incluidas en el Programa adopte una especie de la Oficina de Cooperación. 
Esta especie se ha monitoreado mensualmente en el sector Norte del Parque. Este monitoreo es liderado por la Fundación Maikuchuga y apoyado por el equipo del Parque.</t>
  </si>
  <si>
    <t>Para Churuco, el informe de implementación para 2013 incluye:  revisión, ajuste y priorización de algunas acciones para el Programa de conservación de la especie, las cuales fueron incluidas en la formulación de un proyecto con el objetivo de buscar financiación, este proyecto se presento a financiadores. 
Desde el GPM se apoyo a la Fundación Maikuchuga, tanto en la formulación de proyectos para posibles financiadores internacionales como desde el PNN Amacayacu en algunas acciones concretas de sensibilización. Aún no se ha logrado concretar recursos económicos para financiar las acciones de conservación y manejo priorizadas. Se escogió esta especie como unas de las prioritarias para ser incluidas en el Programa adopte una especie de la Oficina de Cooperación. 
El programa de conservacion de Tortugas en Utria, no se ha finalizado y esta pendiente su continuación, ya que a traves de la fundacion Natura hay interes de la comunidad de retomarlo.</t>
  </si>
  <si>
    <t>3.1.2.</t>
  </si>
  <si>
    <t>Mantener la dinámica ecológica de paisajes y ecosistemas con énfasis en aquellos en riesgo y/o alterados.</t>
  </si>
  <si>
    <t>% de paisajes y ecosistemas identificados en el 2010 en estado de conservación deseable con énfasis en aquellos en riesgo.</t>
  </si>
  <si>
    <t>Identificar Ecosistemas que son ùnicos irremplazables o estàn sub representados con presiones</t>
  </si>
  <si>
    <t>Mapa de Ecosistemas en riesgo</t>
  </si>
  <si>
    <t>Los objetivos de conservación son:</t>
  </si>
  <si>
    <t>En el trimestre se inició el proyecto con Parques de Canadá, a partir de lo cual se viene adelantando la elaboración de los términos de referencia para la contratación  del grupo de consultores que realizaran los 10 análisis de variabilidad climática para el SPNNC.</t>
  </si>
  <si>
    <t>En el año 2012, se realizó el análisis de variabilidad climática correspondiente a la región del piedemonte Amazónico, e involucró a los Parques de: Orito, Doña Juana, Guacharos, Churumbelos y Alto Fragua.
Para el año 2013, a mediados del mes de mayo se efectuó la contratación de los consultores que realizarán los análisis de perfiles climáticos para las distintas regiones del sistema. Estas consultorías proveerán análisis climáticos para al menos 10 subregiones del sistema, incorporando algunas AP adicionales a las 25 AP pactadas con recursos  del Proyecto Parques de Canadá. A la fecha se cuenta con los análisis de la variabilidad de la temperatura media por gradiente altitudinal de 25 AP; el análisis de los eventos de precipitación máxima en 24 horas; número de días consecutivos con lluvia; número de días consecutivos sin lluvia; análisis e identificación de la señal de anomalía climática de mayor incidencia por región.</t>
  </si>
  <si>
    <t>Para el año 2013, se cumplió a cabalidad las consultorías financiadas por Parques Canadá con los análisis climáticos para 10 subregiones del sistema, inicialmente se tenia pactado la elaboración de perfiles climáticos para 25 áreas protegidas; no obstante la optimización de los recursos permitio la inclusión de 21 áreas dentro de los productos esperados. A la fecha se cuenta con los análisis de la variabilidad de la temperatura media por gradiente altitudinal de 46 AP; el análisis de los eventos de precipitación máxima en 24 horas; número de días consecutivos con lluvia; número de días consecutivos sin lluvia; análisis e identificación de la señal de anomalía climática de mayor incidencia por región, análisis de variabilidad climática, análisis de tendencia en nivel y tendencia en temperatura media del caribe colombiano. Las 10 subregiones analizadas fueron: Piedemonte Amazonico, llanura amazonica y orinoquia, piedemonte llanero, Andes del Nororiente, llanura del Caribe, Sierra Nevada-Paramillo, Caribe marino-insular, Andes Noroccidentales, Andes Suroocidentales y Uramba-Katios.</t>
  </si>
  <si>
    <t>A partir del desarrollo metodológico que se viene adelantando para la formulación y/o actualización de los planes de manejo, la metodología de análisis de amenazas se ajusto incluyendo el componente de riesgo y cambio climático.  A medida en que las {áreas protegidas avancen en la construcción del plan estratégico del plan de manejo, se incluirán medidas de adaptación en las áreas identificadas como prioritarias del Proyecto financiado por Parques de Canadá.</t>
  </si>
  <si>
    <t>• Conservar las formaciones coralinas de profundidad que se encuentran al borde de la plataforma continental y el talud superior, como expresión de representatividad y singularidad ecosistémicas y como hábitat esencial para una gran diversidad de especies marinas.</t>
  </si>
  <si>
    <t>A la fecha se viene adelantando la construcción de los escenarios de riesgo para algunas áreas protegidas, de los cuales se derivaran las acciones de adaptación que ayudaran a que su estado de conservación sea deseable. Estos escenarios han sido construidos con los equipos de PNN Los Katios, PNN Malpelo, PNN Sanquianga, PNN Munchique, PNN Tamá, PNN Farallones de Cali y PNN Los Colorados.
La identificación de acciones de adaptación están empezando a construirse en la medida que se culmina los componentes estratégico y de ordenamiento. Una vez las áreas entreguen los documentos se reportará el estado de la meta.</t>
  </si>
  <si>
    <t>En el proceso de actualización de los planes de manejo, las siguientes áreas protegidas identificaron dentro de sus líneas estratégicas la necesidad de la valoración integral del servicio ecosistémico hídrico, tal es el caso de: PNN Nevado del Huila, SFF Iguaque, PNN Las Hermosas, PNN Farallones de Cali y PNN Puracé. Algunos de estas AP ya cuentan con recursos para iniciar con las valoraciones y desde el GPM se viene brindando el apoyo en la construcción de términos de referencia y definición de los alcances.                                                                                                                                           
De igual forma se identificaron estrategias de gestión asociadas a la variabilidad y cambio climático direccionadas hacia la generación de conocimiento, el monitoreo, la gestión del riesgo y el diseño de conectividad, entre otras. Estas medidas fueron identificadas en las siguientes áreas protegidas: Iguaque, Farallones, Sanquianga, Gorgona, Pisba, Sumapaz, Selva de Florencia, Chingaza, Churumbelos, Nevado del Huila, Guácharos, Alto Fragua, Orito Ingi-Ande, Tatamá, Cocuy, Nevados, Galeras, Estoraques, Tayrona, Colorados, Flamencos, Amacayacú y Hermosas.</t>
  </si>
  <si>
    <t>3.2.1</t>
  </si>
  <si>
    <t>Ordenar usos, ocupación y tenencia en las áreas del SPNN, incorporando a colonos, campesinos y propietarios a través de procesos de restauración ecológica, saneamiento y relocalización  con el fin de garantizar la conservación del SPNN.</t>
  </si>
  <si>
    <t>LILA ZABARAIN
LAURA RODRIGUEZ</t>
  </si>
  <si>
    <t>Número de predios al interior de las áreas protegidas saneados o en proceso de saneamiento predial, adquisición y tenencia material de Parques Nacionales Naturales</t>
  </si>
  <si>
    <t>A partir de la información reportada por el IGAC  y en el marco del convenio No. 022 de 2011 celebrado con la Superintendencia de Notariado y Registro  se han realizado 378 estudios de títulos,  desde el punto de vista de la propiedad,  de igual número de predios  correspondientes a las siguientes áreas protegidas:
Parque Nacional Natural El Cocuy: 164  folios de matrícula inmobiliaria registrados en la oficina de Registro de Instrumentos Públicos del Municipio de El Cocuy
Parque Nacional Natural Los Nevados: 82 folios de matrícula inmobiliaria registrados en la oficina de Registro de Instrumentos Públicos de los Municipios de Manizales, Santa Rosa de Cabal , Pereira, Armenia, Ibagué, Líbano y Fresno. 
Santuario de Fauna y Flora  Otún Quimbaya: 8 folios de matrícula inmobiliaria registrados en la oficina de Registro de Instrumentos Públicos de los Municipios de Pereira y Armenia. 
Parque Nacional Natural  Nevado del Huila: 87 folios de matrícula inmobiliaria registrados en la oficina de Registro de Instrumentos Públicos de los Municipios de Neiva y Chaparral. 
Parque Nacional Natural Las Hermosas: 37 folios de matrícula inmobiliaria registrados en la oficina de Registro de Instrumentos Públicos del Municipio de Chaparral.</t>
  </si>
  <si>
    <t>En lo corrido del cuatrienio se registra un avance de 2.571 predios de 2.653 que es la meta de periodo, llegando al 96.91%. El avance para el cuatrienio está discriminado así: 
Año 2011: los 3 predios registrados corresponden al PNN Serranía de los Yariguies.
Año 2012 se registran 1.050 predios: PNN Tayrona 87, PNN Sierra Nevada De Santa Marta sector lengüeta 41, PNN Farallones De Cali (Cali, Dagua Y Jamundi) 513, SFF Iguaque 231, Selvas De Florencia 120, Yariguies 15, Anule 26, SFF Los Colorados 17.
Año 2013: PNN Pisba 264, PNN Selva de Florencia 406, PNN Las Hermosas 125, PNN Nevado del Huila 87, PNN Los Nevados 74, PNN Cocuy 150, SFF Otún Quimbaya 8, PNN Tatamá 60, PNN Paramillo 42, PNN Puracé 6, SFF Cienaga Grande 25, VPS Isla de Salamanca 40, PNN Sumapaz 58, PNN Serranía de los Churumbelos AUKA WASI 2, PNN Munchique 18, SFF Los Flamencos 14, PNN Sierra Nevada de Santa Marta, 82, PNN Sierra de la Macarena 1, SFF El Corchal Mono Hernandez 3, PNN Catatumbo Barí 30, SFF Guanentá Rio Fonce 13
_________________________
Durante al año 2013 se realizaron estudios individuales y diagnósticos registrales en las Areas del Sistema de Parques Nacionales Naturales Así.
7 Diagnósticos registrales que corresponden a las siguiente áreas:
* PNN Pisba (264 folio)
*PNN Selva de Florencia (406 folios)
*PNN Las Hermosas (125 folios)
*PNN Nevado del Huila (87 folios)
*PNN Los Nevados (74 folios)
*PNN Cocuy (150 folios)
*SFF Otún Quimbaya (8 folios)
Lo anterior para un total de 1114 folios estudiados.
Ahora las áreas respecto de las cuales se realizaron estudios individuales son las siguientes: 
*PNN Tatamá (60 folios)
*PNN Paramillo (42 folios)
*PNN Puracé (6 folios)
*SFF Cienaga Grande  (25 folios)
*VPS Isla de Salamanca (40 folios)
*PNN Sumapaz (58 folios)
*PNN Serranía de los Churumbelos AUKA WASI (2 folios)
*PNN Munchique (18 folios) 
*SFF Los Flamencos (14 folios)
*PNN Sierra Nevada de Santa Marta (82 folios)
*PNN Sierra de la Macarena (1 folio)
*SFF El Corchal Mono Hernandez (3 Folios)
*PNN Catatumbo Barí (30 folios)
*SFF Guanentá Rio Fonce (13 folios)
Lo anterior para un total de 394 folios estudiados</t>
  </si>
  <si>
    <t>Realizar en el Marco del Convenio Interadministrativo No. 022 de 2011,  Diagnosticos desde el punto de vista jurÍdico de la situación de la propiedad al interior de las áreas protegidas sobre la  cual se tenga información reportada de manera oficial por el IGAC (estudio de títulos)</t>
  </si>
  <si>
    <t>Diagnósticos - Estudios Individuales elaborados sobre las predios que se encuentren ubicados al interiro de las áreas protegidas de conformidad con la informacion reportada de manera oficial por el IGAC</t>
  </si>
  <si>
    <t>Durante al año 2013 se realizaron estudios individuales y diagnósticos registrales en las Areas del Sistema de Parques Nacionales Naturales Así.
7 Diagnósticos registrales que corresponden a las siguiente áreas:
* PNN Pisba (264 folio)
*PNN Selva de Florencia (406 folios)
*PNN Las Hermosas (125 folios)
*PNN Nevado del Huila (87 folios)
*PNN Los Nevados (74 folios)
*PNN Cocuy (150 folios)
*SFF Otún Quimbaya (8 folios)
Lo anterior para un total de 1114 folios estudiados.
Ahora las áreas respecto de las cuales se realizaron estudios individuales son las siguientes: 
*PNN Tatamá (60 folios)
*PNN Paramillo (42 folios)
*PNN Puracé (6 folios)
*SFF Cienaga Grande  (25 folios)
*VPS Isla de Salamanca (40 folios)
*PNN Sumapaz (58 folios)
*PNN Serranía de los Churumbelos AUKA WASI (2 folios)
*PNN Munchique (18 folios) 
*SFF Los Flamencos (14 folios)
*PNN Sierra Nevada de Santa Marta (82 folios)
*PNN Sierra de la Macarena (1 folio)
*SFF El Corchal Mono Hernandez (3 Folios)
*PNN Catatumbo Barí (30 folios)
*SFF Guanentá Rio Fonce (13 folios)
Lo anterior para un total de 394 folios estudiados</t>
  </si>
  <si>
    <t>% de las hectareas ocupadas al 2010 y priorizadas, tienen implementadas estrategias asociadas a temas de ocupación, uso y tenencia</t>
  </si>
  <si>
    <t>0,21%</t>
  </si>
  <si>
    <t>1,99%</t>
  </si>
  <si>
    <t>3,31%</t>
  </si>
  <si>
    <t>24,23%</t>
  </si>
  <si>
    <t>467.727 hectáreas en 8.375 predios que representan aproximadamente 6.957 familias, en 34 áreas del sistema en los PNN.
Hace falta calcular sobre cuantas hectareas se estan implementando acciones, se requiere información de Juridica.</t>
  </si>
  <si>
    <t>- Se estructuró y validó un plan de trabajo para el grupo de UOT
- Participación en el Tercer Encuentro de Zonas de reserva Campesina, realizado en marzo en el municipio de San Vicente del Caguán, Caquetá.
- Reuniones con ANZORC para definir, entre otras tema, mecanismo para seleccionar representantes a la mesa interinstitucional (acción definida en el Acuerdo para la Prosperidad).
- Se realizó reunión con INCODER y el grupo de trabajo de UOT para presentar acciones realizadas en las áreas pilotos definidas para avanzar en la construcción del documento de Política de Tierras.
- Se definieron, acorde con la priorización hecha, los PNN a priorizar para el desarrollo de acciones de parte del INCODER.
- Se adelantó reunión con Unidad de consolidación territorial, Unidad de Restitución de Tierras, INCODER y PNN Paramillo para definir ruta para atender las familias que en su momento fueron despojadas.</t>
  </si>
  <si>
    <t>- Se cuenta con una propuesta de ficha de caracterización de la situación de UOT para implementar en los PNN, después de la revisión y ajuste de la propuesta hecha por el grupo SIG.
- Se cuenta con una propuesta de Tipificacion de uso, ocupación y tenencia que se presenta en las áreas del SPNN
- Se ha adelantado construccion del documento de politica de UOT de PNN -  Se ha adelantado mesa de trabajo interna para definir ruta de trabajo para cumplimiento de Acuerdos de Restauracion Ecologica  del PNN Munchique dando alcance a la priorizacion del mismo. - Se realizo encuentro de PNN con Organizaciones Campesinos para dialogo en la construccion de una politica de UOT participativa. -</t>
  </si>
  <si>
    <t>- Documento de diagnóstico revisado en el marco de la reunión de la mesa de UOT .
- Participación en el Tercer Encuentro de Zonas de reserva Campesina, realizado en marzo en el municipio de San Vicente del Caguán, Caquetá.
- Reuniones con ANZORC para definir  mecanismo para seleccionar representantes a la mesa interinstitucional (acción definida en el Acuerdo para la Prosperidad).
- Se realizó reunión con INCODER y el grupo de trabajo de UOT para presentar acciones realizadas en las áreas pilotos definidas para avanzar en la construcción del documento de Política de Tierras.
- Se adelantó reunión con Unidad de consolidación territorial, Unidad de Restitución de Tierras, INCODER y PNN Paramillo para definir ruta para atender las familias que en su momento fueron despojadas.
- Se cuenta con una propuesta de ficha de caracterización de la situación de UOT para implementar en los PNN, después de la revisión y ajuste de la propuesta hecha por el grupo SIG.
- Se cuenta con una propuesta de Tipificación de uso, ocupación y tenencia que se presenta en las áreas del SPNN
- Se realizo encuentro de PNN con Organizaciones Campesinos para dialogo en la construcción de una política de UOT participativa. -</t>
  </si>
  <si>
    <t>Se cuenta con un diagnóstico preliminar de la situación de UOT para el SPNN. En la reunión del Grupo de UOT de Parques realizada en febrero se  acordaron los elementos para la definicón del Plan de Trabajo del Grupo de UOT.
Se avanza en la articulación con DNP para la puesta en marcha de la Mesa Interinstitucional para la Política que busque solución a la problematia de UOT de Parques Nacionales. En esta Mesa participan DNP, IGAC, Superintendencia de Notariado y Registro, UPRA, Ministerio de Ambiente, Ministerio de Agricultura.
Se apoyó el Conversatorio de Acción Ciudadana realizado en el muniicpio de Puerto Leguizamo en donde el tema de ocupación del PNN La Paya constituyo uno de los temas centrales de análisis.
Se avanza en los diálogos con INCODER y Min. Agricultura, con el fin de acordar una posición conjunta frente a la problematica de uso, ocupación y tenencia de la áreas, frente a lo cual se trabajará en cuatro casos piloto: La Paya, Macarena, Tuparro, Yariguies y Munchique que permitan mostrar estrategias diferenciadas de trabajo a la problemática de ocupación de las áreas.</t>
  </si>
  <si>
    <t>Frente al aumento de representatividad para las unidades Caribe se incorporan (Mapa de Ecosistemas Continentales, Marinos y Costeros (Ideam, et. al., 2007)).</t>
  </si>
  <si>
    <t>Se continua concertando, revisando y complementando el docimento de diagnóstico.</t>
  </si>
  <si>
    <t>Se tiene un documento de diagnóstico, el cual se revisó en el marco de la reunión de la mesa de UOT realizada en el mes de noviembre.
- Participación en el Tercer Encuentro de Zonas de reserva Campesina, realizado en marzo en el municipio de San Vicente del Caguán, Caquetá para 
- Reuniones con ANZORC para definir, entre otras tema, mecanismo para seleccionar representantes a la mesa interinstitucional (acción definida en el Acuerdo para la Prosperidad).
- Se realizó reunión con INCODER y el grupo de trabajo de UOT para presentar acciones realizadas en las áreas pilotos definidas para avanzar en la construcción del documento de Política de Tierras.
- Se definieron, acorde con la priorización hecha, los PNN a priorizar para el desarrollo de acciones de parte del INCODER.
- Se adelantó reunión con Unidad de consolidación territorial, Unidad de Restitución de Tierras, INCODER y PNN Paramillo para definir ruta para atender las familias que en su momento fueron despojadas.
Inicialmente el documento de politica tiene por objetivo "Resolver conflictos derivados de los usos asociados a la ocupación y tenencia indebida de la tierra al  interior de los Parques Nacionales Naturales mediante la implementación de acciones inter institucionales que brinden alternativas de desarrollo integral a los ocupantes en zonas aptas y legalmente permitidas, garantizando la recuperación de los ecosistemas y sus servicios derivados". Este objetivo continua en revisión y ajuste.</t>
  </si>
  <si>
    <t>Realizar seguimiento al cumplimiento de las metas e indicadores contenidas en los lineamientos institucionales para el manejo de la problemática de uso, ocupación y tenencia en la areas protegidas.</t>
  </si>
  <si>
    <t>Reportes de cumplimiento de las metas planteadasrealizados con base en el sistema de monitoreo</t>
  </si>
  <si>
    <t>Promover compromisos del Ministerio de Agricultura y Desarrollo Rural y sus entidades adscritas  para dar solución a la problemática de uso, ocupación y tenencia de tierras en las áreas protegidas del SPNN.</t>
  </si>
  <si>
    <t>Póliticas, convenios y alianzas  estratégicas con el MADR y sus entidades adscritas adoptados.</t>
  </si>
  <si>
    <t>• Caribe Oceanica_Caribe         0,2%</t>
  </si>
  <si>
    <t>Promover compromisos de  otros sectores  para dar solución a la problemática de uso, ocupación y tenencia de tierras en las áreas protegidas del SPNN.</t>
  </si>
  <si>
    <t>Póliticas, convenios y alianzas  estratégicas con otros sectores adoptados.</t>
  </si>
  <si>
    <t>Para el país esta es el área número 57 del Sistema de Parques Nacionales Naturales, y la novena área marina que cubren el 1.46 % del territorio marino nacional. Contribuyendo  con  más de 142 Mil hectáreas a la meta de 3’000.000 de hectáreas establecida,  en el Plan Nacional de Desarrollo 2010-2014.</t>
  </si>
  <si>
    <t>Planes de Trabajo de las Agendas Interministeriales  en implementación</t>
  </si>
  <si>
    <t>El área posee una de las mejores formaciones de corales de profundidad en todo el caribe Colombiano y seguramente una de las mejores en todo el Mar Caribe y protege muestras representativas e irremplazables, protegiendo 100% de las  formaciones coralinas de profundidad del sistema Archipiélagos Coralinos ARCO y 67% de las formaciones coralinas de profundidad del Caribe colombiano.</t>
  </si>
  <si>
    <t>3.2.2</t>
  </si>
  <si>
    <t>Promover la armonización del ordenamiento en las zonas aledañas a los PNN a través de los instrumentos de ordenamiento territorial garantizando que la destinación del suelo sea consecuente con la zonificación prevista en los Planes de manejo de los PNN</t>
  </si>
  <si>
    <t>% De Areas del SPNN q han determinado sus zonas amortiguadoras</t>
  </si>
  <si>
    <t>Debido a que en la actualidad el Decreto de declaracion de zonas amortiguadoras no ha sido firmado por el MADS, no podría mostrarse un avance en el logro de esta meta. Este compromiso se ha visto afectado, al no existir un marco normativo específico, ni un protocolo vigente sobre este procedimiento, lo cual quedó en evidencia en el año 2012 con la zona amortiguadora para el SFF Iguaque, ante la solicitud de Corpoboyacá al MADS para que expida el acto administrativo de determinación de dicha zona amortiguadora, con base en los anexos técnicos que entregó la Corporación y las actas firmadas por las autoridades ambientales y públicas relacionadas. A la fecha, el MADS no ha emitido alguna respuesta.
En el presente año para las zonas aledañas a las áreas del SPNN se está trabajando en la definición de los Lineamientos Ambientales Generales para los proyectos de Hidrocarburos, para lo cual se han revisado documentos entregados por ANH, MADS, PNNC y otros de páginas web, que dan insumos para este trabajo. 
El 14 de marzo se realizó una reunión con personal de ANLA, donde se presentaron los avances del convenio con el ANH cuyo objeto es "Aunar esfuerzos técnicos, económicos, administrativos y humanos para elaborar lineamientos técnicos para el desarrollo de actividades hidrocarburíficas ambientalmente sostenibles en las zonas de influencia de los Parques Nacionales Naturales para minimizar los impactos en su conservación. explicarles los alcances que se pretenden con el proyecto, con respecto a que el tema de la función amortiguadora como parte del ordenamiento ambiental del territorio, sea tenido en cuenta al momento de evaluar los estudios que presentan las empresas al solicitar licencias ambientales".  
En este sentido, se mostraron los alcances que se pretenden con el proyecto, con respecto a que el tema de la función amortiguadora como parte del ordenamiento ambiental del territorio, sea tenido en cuenta al momento de evaluar los estudios que presentan las empresas al solicitar licencias ambientales.
Actualmente, se cuenta con la propuesta de contenido de la Guía técnica que desarrollará los Lineamientos Ambientales para proyectos de hidrocarburos en zonas aledañas a las áreas del SPNN, esta guía se constituye en la ruta de trabajo.</t>
  </si>
  <si>
    <t>La guia fue ajustada en el 2012.</t>
  </si>
  <si>
    <t>Capacitar a las Direcciones Territoriales,  Areas Protegidas  y entidades territoriales en la implementación  de los lineamientos</t>
  </si>
  <si>
    <t>No. De Capacitaciones generadas</t>
  </si>
  <si>
    <t>Identificar las necesidades de definición de áreas con función amortiguadora  en los planes de manejo y priorizar las mismas</t>
  </si>
  <si>
    <t>Planes de Manejo que incorporan la funciòn amortiguadora</t>
  </si>
  <si>
    <t>Las áreas protegidas que han incorporado la propuesta de zona con función amortiguadora en la actualización y/o reformulacion del plan de manejo son: SFF Galeras, el SFF Iguaque, el PNN Orquídeas, el PNN Farallones, el PNN Doña Juana, PNN Utria, PNN Tamá</t>
  </si>
  <si>
    <t>Participar en la construcción de propuestas de zonas con función amortiguadora en áreas priorizadas</t>
  </si>
  <si>
    <t>No. Areas con propuestas de Zonas con funciòn amortiguadora formuladas</t>
  </si>
  <si>
    <t>La DT Pacifico y Utria están trabajando en la propuesta de función amortiguadora con Marviva. Adicional, Marviva, Codechoco y la Organización de Pescadores de Nuqui y Bahía Solano trabajan en una propuesta de ordenamiento espacial marino.</t>
  </si>
  <si>
    <t>El área contribuirá a mantener la diversidad de especies de crustáceos, peces, moluscos, estrellas de mar, etc., necesarios para garantizar un mar caribe sano y productivo, muchos de ellos hoy en día en peligro crítico de extinción y los servicios eco sistémicos asociados a estas formaciones marinas.</t>
  </si>
  <si>
    <t>Las áreas protegidas que tienen una  propuesta de zona con función amortiguadora son: SFF Galeras, el SFF Iguaque, el PNN Orquídeas, el PNN Farallones, el PNN Doña Juana, PNN Utria, PNN Tamá</t>
  </si>
  <si>
    <t>% de areas del sistema de PNN promueven y logran el cumplimiento de la funcion amortiguadora</t>
  </si>
  <si>
    <t>Este compromiso se ha visto afectado, al no existir un marco normativo específico, ni un protocolo vigente sobre este procedimiento, lo cual quedó en evidencia en el año 2012 con la zona amortiguadora para el SFF Iguaque, ante la solicitud de Corpoboyacá al MADS para que expida el acto administrativo de determinación de dicha zona amortiguadora, con base en los anexos técnicos que entregó la Corporación y las actas firmadas por las autoridades ambientales y públicas relacionadas. A la fecha, el MADS no ha dado respuesta alguna.
En el presente año para las zonas aledañas a las áreas del SPNN se está trabajando en la definición de los Lineamientos Ambientales Generales para los proyectos de Hidrocarburos, para lo cual se han revisado documentos entregados por ANH, MADS, PNNC y otros de páginas web, que dan insumos para este trabajo. 
El 14 de marzo se realizó una reunión con personal de ANLA, donde se presentaron los avances del convenio con el ANH cuyo objeto es "Aunar esfuerzos técnicos, económicos, administrativos y humanos para elaborar lineamientos técnicos para el desarrollo de actividades hidrocarburíficas ambientalmente sostenibles en las zonas de influencia de los Parques Nacionales Naturales para minimizar los impactos en su conservación. explicarles los alcances que se pretenden con el proyecto, con respecto a que el tema de la función amortiguadora como parte del ordenamiento ambiental del territorio, sea tenido en cuenta al momento de evaluar los estudios que presentan las empresas al solicitar licencias ambientales".  
En este sentido, se mostraron los alcances que se pretenden con el proyecto, con respecto a que el tema de la función amortiguadora como parte del ordenamiento ambiental del territorio, sea tenido en cuenta al momento de evaluar los estudios que presentan las empresas al solicitar licencias ambientales.
Actualmente, se cuenta con la propuesta de contenido de la Guía técnica que desarrollará los Lineamientos Ambientales para proyectos de hidrocarburos en zonas aledañas a las áreas del SPNN, esta guía se constituye en la ruta de trabajo.</t>
  </si>
  <si>
    <t>Promover y lograr el cumplimiento de la funciòn amortiguadora</t>
  </si>
  <si>
    <t>No. Areas protegidas que incorporan en los instrumentos de ordenamiento territorial las propuestas de Zonas con funciòn amortiguadora</t>
  </si>
  <si>
    <t>3.2.3.</t>
  </si>
  <si>
    <t>Prevenir, atender y mitigar riesgos, eventos e impactos generados por fenómenos naturales e incendios forestales</t>
  </si>
  <si>
    <t>CAROLINA JARRO FAJARDO</t>
  </si>
  <si>
    <t>SANDRA RODRIGUEZ PEÑA
YASMIN GONZALEZ</t>
  </si>
  <si>
    <t>% de las áreas del sistema de PNN con planes de emergencia articulados con las instancias de coordinación correspondientes.</t>
  </si>
  <si>
    <t>Por parte de la OGR:  Se atendieron oportunamente 5 emergencias presentadas en el primer trimestre en los PNN: Tuparro, Nevados y VIPIS. Se capacitó como primer respondiente en la atención de incendios forestales al personal del PNN Cordillera de Los Pichachos.</t>
  </si>
  <si>
    <t>Apoyar en atención de situaciones de emergencia por fenomenos naturales o incendios forestales  en las Areas protegidas que lo requieran</t>
  </si>
  <si>
    <t>% de emergencias apoyadas en la vigencia oportunamente</t>
  </si>
  <si>
    <t>Se apoyó oportunamente 5 situaciones de emergencia por fenómenos naturales o incendios forestales en tres áreas protegidas: PNN El Tuparro (3 incendios forestales), PNN Los Nevados (1 Incendio Forestal) y Via Parque isla de Salamanca (1 Incendio Forestal).</t>
  </si>
  <si>
    <t>Se apoyó en la emergencia causada por el desbordamiento del Río Cauca en el municipio de Paletara (Cauca): se informó a la UNGRD, y se mantuvo comunicación permanente la personal del Parque Puracé.                                                                                                                                                                                         Se realizó seguimiento a la búsqueda del desaparecido en la Playa Arrecifes PNN Tayrona.
Se realizó seguimiento del sismo ocurrido el 13 de agosto en Nuqui Choco, jurisdicción del PNN Utria.  Sin ninguna afectación.                                                                                                                                                                                Se  informó a la UNGRD  del deslizamiento en el sector Los cedros  del PNN Cueva de los Guacharos. Se coordinó la atención por parte del Comité Municipal de Gestión del Riesgo, del municipio de Palestina Huila.</t>
  </si>
  <si>
    <t>Apoyo en la coordinación con la Unidad Nacional de Gestión del Riesgo de Desastres, para la atención de emergencia relacionada con el derrame de NAFTA el día 9 de octubre del año 2013 en el Área del Vía Parque Isla De Salamanca.</t>
  </si>
  <si>
    <t>Capacitar al personal de las áreas protegidas en prevencion y antencion de emergencias y primeros auxilios y como primeros respondientes.</t>
  </si>
  <si>
    <t>No. de áreas protegidas capacitadas</t>
  </si>
  <si>
    <t>Se capacitó al personal del Parque Nacional Natural Cordillera de los Picachos, en el tema de Primeros respondientes.</t>
  </si>
  <si>
    <t>Se realizaron 2 simulacros de incendios forestales y capacitación en Brigadistas Forestales como primeros respondientes:  1 Parque Nacional Natural Munchique en el cual se capacitaron 9 integrantes del Parque y en el Parque Nacional Farallones de Cali  11 integrantes.  
Durante este periodo se recibieron reporte de incendios de  Iguaque,  atendido por  personal del Parque y de CMGR;  y  Los Nevados un incendio atendido por Personal del Parque y la comunidad.                                                                                                                                                                                                     Se coordinó la realización del Curso de busqueda y rescate en selva (en el marco del Convenio 019 de 2013, con la Defensa Civil Colombiana) y Curso de busqueda y rescate en media y alta montaña.</t>
  </si>
  <si>
    <t>Se realizó capacitación los días 28 y 29 de octubre en los temas brigadista y simulacro en incendios forestales en los Parques Nacionales Naturales Sierra Nevada de Santa Marta, Ciénaga Grande de Santa Marta y Tayrona en el cual fueron capacitados 24 funcionarios de las áreas de los PNN antes mencionados. Dentro del convenio 025 de 2009 Defensa Civil Colombiana- PNN: En el marco del Plan de trabajo del año 2013, se firma el convenio específico 009 y se desarrollan las siguientes actividades; Curso de Búsqueda y rescate en selva Nivel 1. Realizado en Leticia del 4 al 9 de octubre asistieron 22 personas 12 DCC y 10 PNN, Curso de Auxilio y Rescate en Media y Alta Montaña Nivel 1. Realizado del 20 al 24 de octubre en Ibagué. Participaron 18 personas, 9 DCC Y 9 PNN, Curso de Rescate acuático nivel I, Realizado en Medellín del 11 al 14 de octubre de 2013 Participaron 19 personas 9 DCC y 10 PNN. 
Se diligencio la participación de los funcionarios de la ORG a las siguientes reuniones. 
1 Participar en la reunión de Coordinadores Departamentales de Gestión de Riesgo de Desastres realizado del 11 al 13 de septiembre Se logró: Articulación desde el nivel central con los Coordinadores Departamentales de Gestión de Riesgo.
2 Participación de reunión Protocolo de Respuesta ante Tsunami realizado el 6 de septiembre y preparación de simulacro binacional. Logra: se concluye que en caso de presentarse un sismo de 8.8 con profundidad de 20 kilómetros y frente a la población de esmeraldas en Ecuador, se presentarían olas mayores a 4 metros en todo la costa de Nariño, en las costas de Cauca y valle hasta de 3 metros, en la parte sur de la costa de Choco hasta de 2 horas y en la parte norte de la costa de choco menor a 1 metro, en condiciones de marea media, en caso de presentarse la situación en marea alta el área afectada es mayor., de acuerdo también con la gráfica de inundación presentada en la reunión toda el Área del Parque Sanquianga será afectada al presentarse un sismo de las condiciones del planteado para el simulacro, la inundación bajaría después de 6 días.</t>
  </si>
  <si>
    <t>Orientar técnicamente a las áreas protegidas en la formulación del plan de emergencia y contingencia que respondan a sus principales amenazas</t>
  </si>
  <si>
    <t>No. De Areas Protegidas acompañadas</t>
  </si>
  <si>
    <t>Se viene ajustando la propuesta de análisis de riesgo integral (antrópico, natural y climático) de tal manera que se involucre en la actualización de los planes de manejo y sea la base para la formulación del plan de emergencia. En lo corrido del año, se realizó el plan de trabajo con la DTPA, pero no se ha iniciado el acompañamiento de los Parques.  Se continuó el acompañamiento iniciado en el 2012 al PNN Tatamá y se generó concepto técnico negativo frente al plan de contingencia por actividad volcánica del PNN Nevados.</t>
  </si>
  <si>
    <t>En el año 2011, se contaba con los planes de emergencia de: PNN Tayrona, PNN CRySB, PNN Nevados, SFF Otún Quimbaya, PNN Las Hermosas y PNN Nevado del Huila. Para el año 2012, la orientación técnica para la formulación de los planes de emergencia y contingencia de las áreas del SPNN se desarrollo en:
a) PNN Tatamá, SFF Galeras, PNN Serranía de los Yariguies, donde se explicó el enfoque de Gestión del Riesgo en la planeación del manejo de las AP y se avanzó en la formulación de los planes de emergencia integrando los planes de contingencia que ya tenían estas áreas.
b) PNN Serranía de los Churumbelos, ANU Estoraques y PNN Cueva de los Guacharos, se realizó la presentación de Gestión del Riesgo de desastres y se brindó una orientación básica sobre cada uno de los componentes del plan de emergencias para que comiencen la formulación.
c) PNN Tuparro, se brindo asesoría con el apoyo de la DT Orinoquia.
d) PNN Chingaza, se dieron orientaciones especificas al equipo.
En el año 2013, se aplicó el análisis de riesgo integral (antrópico, natural y climático) en al menos 6 AP, lo que aporta insumos para la formulación de los planes de emergencia y contingencias. El acompañamiento directo para la formulación del plan se ha ejecutado en 2 AP: PNN Los Katios y PNN Farallones de Cali. Adicional, se brindó asesoría al plan de emergencia y contingencias del PNN Nevados y del PNN Selva de Florencia y se ha remitido información relacionada a los Parques que lo han solicitado.
En el comité técnico de la DTAN se socializó el enfoque de gestión del riesgo de desastres y se acordó un taller posterior para orientar el desarrollo de la metodología de formulación. También se proyectan talleres conjuntos con las áreas de la DTAO y la DTCA y se han priorizado áreas con la DTOR.</t>
  </si>
  <si>
    <t>En el 2013, se viene aplicando el análisis de riesgo integral (antrópico, natural y climático) en la mayoría de AP, lo que aporta insumos para la formulación de los planes de emergencia y contingencias. El acompañamiento directo para la formulación del plan se ha ejecutado en 7 AP nuevas: PNN Los Katios, PNN Farallones de Cali, PNN Selva de Florencia, PNN Purace, PNN Isla Corota, PNN CVDJC y PNN Orquideas y a otras 6 que ya estaban en proceso: PNN Nevados, PNN Tatama, SFF Galeras, SFF Otún Quimbaya,   PNN Chingaza y PNN Hermosas y se ha remitido información relacionada a las 3 AP que lo han solicitado: PNN Cocuy, PNN Tinigua, PNN Corales.
Durante el año se han realizado jornadas de trabajo con las DT: Pacifico, Andes Occidentales, Andes Nororientales y Orinoquia para socializar los lineamientos existentes en gestión del riesgo, establecer agendas de trabajo con las AP y coordinar la revisión de planes de emergencia y contingencias.</t>
  </si>
  <si>
    <t>Durante el 2013 se trabajó coordinadamente con las direcciones territoriales Pacifico, Andes Occidentales y Caribe para el desarrollo de talleres en los que se brindó la orientación técnica para la formulación de los planes de emergencia y contingencia de las áreas del SPNN, donde se explicó el enfoque de Gestión del Riesgo en la planeación del manejo de las AP y se avanzó en la formulación de los planes de emergencia integrando los planes de contingencia que ya tenían las AP.
En este sentido, con la DTPA se acordó acompañar dos talleres con áreas protegidas, que se realizaron en el PNN Los Katios y PNN Farallones de Cali, para que la profesional responsable del tema en la DT acompañara las otras áreas y luego recibiera asesoría del GPM a partir de un documento preliminar. Asesoría que se llevo a cabo con  EL SFF Malpelo y el PNN Munchique. Total:4.
Con la DTAO se organizaron 4 talleres subregionales (Manizales, Popayán, Neiva, Medellín) en los que participaron 10 de las 12 AP, algunas ya habían recibido orientación en el tema y otras iniciaron el proceso (PNN Selva de Florencia, PNN Purace, SF Isla Corota, PNN CVDJC, PNN Orquídeas). También se brindó apoyo a las 2 AP que habían recibido orientación el año anterior y el PNN Tatamá logró consolidar su documento final. Total:5.</t>
  </si>
  <si>
    <t>% de los Planes de Contingencia que respondan a cada una de las amenazas identificadas en las áreas del SPNN,  en marcha, articulados con los Comités Locales y Regionales de Prevencion y Atencion de Desastres. (CLOPAD´s y CREPAD´s) y  que cuentan con la dotación para actuar como primer respondiente</t>
  </si>
  <si>
    <t>A junio de 2013 el Grupo de Planeación y Manejo socializó (a través de oficios, intranet, reuniones) con las Direcciones Territoriales y la mayor parte de áreas protegidas, la "Guía metodológica para formulación de planes de emergencia y contingencia en las áreas del SPNN" y el procedimiento de gestión del riesgo de desastres para la Entidad, en el marco del Sistema Nacional de Gestión del Riesgo de Desastres (Ley 1523 de 2012) donde se integran los planes de contingencia, que en años anteriores habían desarrollado los Parques. Dentro de la ruta de actualización de planes de manejo, se presento el aplicativo donde se consigna el plan de emergencia y contingencia como documento anexo al plan de manejo. 
El avance en la implementación de la guía y la formulación de los planes de emergencia y contingencia es diferente en cada una de las Direcciones Territoriales, siendo la DT Pacífico y la DT Andes Occidentales las que más han avanzado en el cumplimiento de la meta a través del apoyo directo de un profesional a cargo y con el acompañamiento del GPM. A junio 2013 y contando las cifras de años anteriores, 11 AP han avanzado en la formulación del plan de emergencia y contingencias bajo la metodología propuesta por la SGM (PNN Los Nevados, PNN Las Hermosas, PNN Tatamá, SFF Galeras, PNN Serranía de los Yariguies, PNN Munchique, PNN Los Katios, PNN Bahía Málaga, PNN Farallones de Cali, SFF Malpelo, PNN Selva de Florencia). No se cuentan los planes de línea base ya que solo se encontraron 3 documentos que correspondían con proyectos de grado relacionados que no fueron implementados por las AP.
Las 11 AP equivaldrían al 20% de áreas del SPNN, sin embargo, ninguno de estos planes esta aprobado por la SGM, ya que están en proceso de revisión y ajuste, por esta razón y de acuerdo con la hoja metodológica del indicador el avance es 0%.</t>
  </si>
  <si>
    <t>% de especies invasoras priorizadas en el 2010, para el SPNN, con planes de accion que permitan disminuir la presion a los valores objetos de conservación</t>
  </si>
  <si>
    <t>Para el año 2013, se cuenta  con dos planes de acción formulados,  en proceso de ajuste.
1) Plan de Acción para el manejo y control de especies exóticas con potencial invasor en el SFF Otún-Quimbaya.
2) Pez León en cuatro áreas de la DTCA (PNN Corales, Tayrona, Old Providence y SFF Flamencos). Adicionalmente se cuenta con un protocolo para cada especie en proceso de revision y ajuste. Y perfiles de proyectos formulados para la gestion de las acciones priorizadas en el plan de accion.</t>
  </si>
  <si>
    <t>Implementar  planes de acción para especies invasoras priorizadas para el SPNN</t>
  </si>
  <si>
    <t>Planes de Acción implementados</t>
  </si>
  <si>
    <t>En el SSF Otún se han realizado jornadas de extracción y control de Matandrea según el protocolo establecido con el apoyo de la comunidad y de voluntarios en  estas jornadas.  En cuanto al Plan de acción para el control y manejo de pez león, los profesionales encargados del tema de los PNN Old Providence, Corales y Tayrona y el profesional temático de la SGM participaron en la construcción del Protocolo Nacional para la extracción, captura y disposición final del pez león del Ministerio de Ambiente. En el PNN Corales el equipo ha participado en actividades externas de capacitación y ha sensibilizado a las comunidades cercanas en la gravedad de la problemática frente al impacto en los recursos pesqueros.  En Old Providence se realizaron dos salidas de control, adicional, se hizo una presentación del tema dentro del Festival que tiene como objetivo promover la conservación a través de la Educación Ambiental.</t>
  </si>
  <si>
    <t>Para el año 2012, se contaba con dos planes de acción formulados y en implementación para el manejo de especies invasoras priorizadas, correspondientes a:
1) Plan de Acción para el manejo y control de especies exóticas con potencial invasor en el SFF Otún-Quimbaya.
2) Pez León en cuatro áreas de la DTCA (PNN Corales, Tayrona, Old Providence y SFF Flamencos).
Para el año 2013, en el SSF Otún se han realizado jornadas de extracción y control de Matandrea según el protocolo establecido con el apoyo de la comunidad y de voluntarios en  estas jornadas. En cuanto a las acciones implementadas y resultados obtenidos en el primer semestre se tiene:
• A través de la continuidad en la investigación sobre fenología, germinación y nicho de Matandrea, se tiene como resultado datos básicos de utilidad para el manejo.
• Se había proyectado eliminar 600 m2 de Matandrea para el 2013 pero para el primer semestre se reportan 2.226 m2 eliminados.
• Se elaboró un documento sobre los procesos de la gestión de residuos.
• Se han gestionado 23,5 ton: 23 ton proceso de secado, 0,5 ton en proceso de compost.
• Se han dado 2 charlas a la comunidad sobre especies exóticas de las 4 charlas impartidas proyectadas para el 2013
• Se realizó una Minga comunitaria para la plantación de especies nativas en las áreas afectadas por Hedychium coronarium en proceso de restauración ecológica. En total se plantaron 150 individuos.
En cuanto al plan de acción para el control y manejo de pez león, los profesionales encargados del tema de los PNN Old Providence, Corales y Tayrona y el profesional temático de la SGM participaron en la construcción del Protocolo Nacional para la extracción, captura y disposición final del pez león. En el PNN Corales el equipo ha participado en actividades externas de capacitación y ha sensibilizado a las comunidades cercanas en la gravedad de la problemática frente al impacto en los recursos pesqueros. En Old Providence se realizaron tres salidas de control, adicional, se hizo una presentación del tema dentro del Festival donde se busca promover la conservación a través de la Educación Ambiental. En el PNN Tayrona se hicieron jornadas de extracción mensuales, en el marco del monitoreo de corales y recursos pesqueros y se ha incluido la temática en la estrategia de comunicación y educación ambiental con pescadores e hijos de pescadores.</t>
  </si>
  <si>
    <t>Para el año 2012, se contaba con dos planes de acción formulados y en implementación para el manejo de especies invasoras priorizadas, correspondientes a:
1) Plan de Acción para el manejo y control de especies exóticas con potencial invasor en el SFF Otún-Quimbaya.
2) Pez León en cuatro áreas de la DTCA (PNN Corales, Tayrona, Old Providence y SFF Flamencos).
Para el año 2013, en el SSF Otún se han realizado jornadas de extracción y control de Matandrea según el protocolo establecido con el apoyo de la comunidad y de voluntarios en  estas jornadas. En cuanto a las acciones implementadas y resultados obtenidos se tiene:
• A través de la continuidad en la investigación sobre fenología, germinación y nicho de Matandrea, se tiene como resultado datos básicos de utilidad para el manejo.
• Se había proyectado eliminar 600 m2 de Matandrea para el 2013 pero para el primer semestre se reportan 2.226 m2 eliminados.
• Se elaboró un documento sobre los procesos de la gestión de residuos.
• Se han gestionado 23,5 ton: 23 ton proceso de secado, 0,5 ton en proceso de compost.
• Se han dado 2 charlas a la comunidad sobre especies exóticas de las 4 charlas impartidas proyectadas para el 2013
• Se realizó una Minga comunitaria para la plantación de especies nativas en las áreas afectadas por Hedychium coronarium en proceso de restauración ecológica. En total se plantaron 150 individuos.
En cuanto al plan de acción para el control y manejo de pez león, los profesionales encargados del tema de los PNN Old Providence, Corales y Tayrona y el profesional temático de la SGM participaron en la construcción del Protocolo Nacional para la extracción, captura y disposición final del pez león. En el PNN Corales, el equipo ha participado en actividades externas de capacitación y ha sensibilizado a las comunidades cercanas en la gravedad de la problemática frente al impacto en los recursos pesqueros. En Old Providence se realizaron tres salidas de control, adicional, se hizo una presentación del tema dentro del Festival donde se busca promover la conservación a través de la Educación Ambiental. En el PNN Tayrona se hicieron jornadas de extracción mensuales, en el marco del monitoreo de corales y recursos pesqueros y se ha incluido la temática en la estrategia de comunicación y educación ambiental con pescadores e hijos de pescadores. 
Adicional, para este último Parque se organizo el primer torneo de pez león, donde participaron 30 pescadores que capturaron un total de 64 especimenes los cuales fueron pesados y medidos.</t>
  </si>
  <si>
    <t>Para el año 2013, se avanzo con una tercera especie invasora, formulando una propuesta de Plan de manejo para la trucha arcoiris (Oncorhynchus mykuss) en el PNN Chingaza, la cual será implementada en el PNN en el 2014. A la fecha, se cuenta con una linea base de muestreos preliminares de la presencia- ausencia de trucha en gran parte del area protegida. Este plan de manejo esta articulado directamente con la conservación de anfibios de alta montaña, genero Atelopus, definido en la actualización del Plan de manejo como VOC del PNN Chingaza.
Se continuo con la implementación del Plan para el manejo y control de invasoras en el SSF Otún, el cual se enfoco en el trabajo con Matandrea. Se realizaron jornadas de extracción y control de Matandrea según el protocolo establecido con el apoyo de la comunidad y de voluntarios en estas jornadas. En cuanto a las acciones implementadas y resultados obtenidos se tiene: 
a) Eliminación de la biomasa (aérea y subterránea) de plantulas, individuos adultos, rizomas y rebrotes de matandrea.                                     
b) Diseño e implementación de un vivero con vocación Forestal, revegetación y conservación in situ de plantas VOC - Valor Objeto de Conservación 
c) Establecimiento estrato herbáceo de nativas y exóticas ruderales, estrato arbustivo incipiente.
d) A través de la continuidad en la investigación sobre fenología, germinación y nicho de Matandrea, se tiene como resultado datos básicos de utilidad para el manejo.
En cuanto al plan de acción para el control y manejo de pez león, los profesionales encargados del tema de los PNN Old Providence, Corales y Tayrona participaron en la construcción del Protocolo Nacional para la extracción, captura y disposición final del pez león. En el PNN Corales, el equipo ha participado en actividades externas de capacitación y ha sensibilizado a las comunidades cercanas en la gravedad de la problemática frente al impacto en los recursos pesqueros. Se hizo un torneo con las comunidades locales para el fomento del consumo de pez león. 
En Old Providence se realizaron tres salidas de control, adicional, se hizo una presentación del tema dentro del Festival donde se busca promover la conservación a través de la Educación Ambiental. En el PNN Tayrona se hicieron jornadas de extracción mensuales, en el marco del monitoreo de corales y recursos pesqueros y se ha incluido la temática en la estrategia de comunicación y educación ambiental con pescadores e hijos de pescadores. 
Adicional, para este último Parque se organizo el primer torneo de pez león, donde participaron 30 pescadores que capturaron un total de 64 especimenes los cuales fueron pesados y medidos.</t>
  </si>
  <si>
    <t>3.2.4</t>
  </si>
  <si>
    <t>Regular y controlar el uso y aprovechamiento de los recursos naturales en las áreas del SPNN</t>
  </si>
  <si>
    <t>% de especies o ecosistemas definidos como objetos de conservación del SPNN y con presión por uso y aprovechamiento han mejorado su condición de estado, conforme a criterios de sostenibilidad</t>
  </si>
  <si>
    <t>Se realizo un documento de priorizacion de areas para realizar acciones de restauración ecológica en ecosistemas terrestres, siendo la linea base para la meta.
En el marco del cumplimiento de la meta se avanzo en la elaboracion de la Guia de restauracion ecologica para areas afectadas por uso agropecuario y monitoreo a los procesos de restauración ecologica en Areas Protegidas .
Se implementan acciones de restauracion en ecosistemas terrestres de 27 areas protegidas, tres areas protegidas implementan guarderias de coral como aporte a la restuaracion de corales.Se formularon los proyectos:
Igualmente, se formularon y presentaron a ecopetrol de tres proyectos a realizarce en los PNN El Cocuy, ANULE y Pisba con la financiacion de ECOPETROL. 
Se realizarton los terminos de referencia para la restauración ecologica  en el marco de tres  procesos sancionatorios, dos de los cuales se encuentran en ecosistemas de manglar, corales y praderas y uno para paramo.
Se implementa el proyecto financiado por Parques Canada donde seis Areas Protegidas implementan acciones der estauracion ecologica: 
ANULE, PISBA, COCUY, CHINGAZA, OLD PROVIDENCE Y LOS NEVADOS, los cuales han avanzado en la contratacion de profesionales y en la compra de insumos.
Se han formulado dos proyectos ante el Ministerio de ambiente y desarrollo sostenible. El primero en el marco del plan nacional de restauración y el segundo en relación al Fondo nacional de adaptación. Los cuales se describen a continuación: En el marco del plan nacional de restauración ecológica así como en el cumplimiento de las metas nacionales relacionadas en el plan de desarrollo 2010-2014 “Prosperidad para todos”, se formuló un proyecto con el MADS en algunas áreas priorizadas del Sistema de Parques Nacionales, el cual busca Implementar acciones de restauración ecológica con el fin de contribuir en el mejoramiento de las condiciones de estado de las áreas  protegidas priorizadas del Sistema de Parques Nacionales Naturales a través de la realización de diagnósticos participativos que permitan Aportar en la orientación de los procesos de restauración ecológica y la Implementar acciones de restauración ecológica pasiva en 370 hectáreas áreas degradadas de 5 áreas protegidas (PNN NEVADOS, PNN COCUY, PNN PICACHOS y PNN ALTOFRAGUA INDI WASi.
En el proyecto preserntado al fondo de adaptación se buscan implementar acciones en 1130 hectáreas en 6 áreas protegidas del SPNN (PNN EL COCUY, PNN PISBA, PNN FARALLONES, PNN SELVA DE FLORENCIA, PNN NEVADOS y SFF IGUAQUE; distribuidas en restauración activa (460 hectáreas) y restauración pasiva (670 hectáreas).
COMPENSACIONES
En este periodo frente a este tema el GPM  ha realizado jornadas de trabajo con el Grupo de SINAP, SSNA. Se abordó el tema específico de 1% en el PNN Pisba como ejercicio piloto. 
Se identificaron 8 proyectos que se encuentran en cuencas hidrográficas que hacen parte de esta AP, para lo cual se inició una revisión en la ANLA de las resoluciones por las cuales se adopta la licencia ambiental y se identifican las responsabilidades de compensación así como el estado de avance de cada uno de los compromisos de las empresas y como avanzar en un proceso de gestión para direccionar los recursos de 1% en el AP. Con esta información se realizó una reunión con la DTAN y el AP para priorizar las acciones que pueden ser susceptibles a implementarse. Como resultado se identificaron dos tipos de proyectos: la compra y saneamiento de predios. La implementación de acciones de restauración específicamente en la zona concerniente al sector laguna de Socha el cual se encuentra en la cuenca del Río Chicamocha.  Para la ejecución de los proyectos relacionados con la compra de predios, se requiere del insumo de información obtenida por la territorial en cuanto a los predios susceptibles de compra, con el fin de articular proyectos de saneamiento relacionados con las cuencas sobre las que pueda invertirse.
Se realizo el  II Simposio de restauración Ecologica en Areas Protegidasen el marco del III Congrerso Iberoamerinado y del Caribe de Restauracion en el cual se realizaron 13 presentaciones orales que contaron con la participacion de las Areas Protegidas asi como representantes de Parques Canada y Estados Unidos.</t>
  </si>
  <si>
    <t>Se construyeron los Lineamientos para Uso Sostenible y Aprovechamiento Económico con áreas protegidas traslapadas, actualmente se incorporan otros elementos de la línea temática y se adelanta la socialización y retroalimentación con los diferentes niveles del SPNN.
Por otra parte,  se ajustó las fases de la línea temática (ruta) y su articulación con las demás dependencias del SPNN mediante el ajuste al Protocolo de Uso, así como los principios de sostenibilidad para los cuales se esta adelantando una propuesta de criterios que permitan evaluar las iniciativas. Este trimestre se socializó la propuesta de Uso sostenible y aprovechamiento económico en áreas protegidas traslapadas con territorios de uso y ocupación ancestral con los directores territoriales en el marco de la Mesa Nacional de Estrategias Especiales de Manejo.</t>
  </si>
  <si>
    <t>Este año se construyeron los Lineamientos para Uso Sostenible y Aprovechamiento Económico con áreas protegidas traslapadas, donde se incorporan otros elementos de la línea temática. 
Adicional, se ajustó la ruta de la línea temática y su articulación con las demás dependencias del SPNN mediante el ajuste al Protocolo de Uso, así como los Criterios de sostenibilidad, los cuales han sido revisados y ajustados por la SGMAP. El ajuste a los criterios se está realizando de acuerdo a las propuestas del Área de Participación Social, la SSNA y el Área Jurídica, de modo que se genere una herramienta para medir la sostenibilidad de las iniciativas económicas al interior de las áreas protegidas. 
Este semestre se socializó la propuesta de Uso sostenible y aprovechamiento económico en áreas protegidas traslapadas con territorios de uso y ocupación ancestral con la Dirección General y los Directores Territoriales en el marco de la Mesa Nacional de Estrategias Especiales de Manejo y en la Mesa de Sociales de la DTPA.  Se ha definido que la aplicación de estos criterios en campo se realizara en los PNN Sanquianga, el PNN Makuira y el PNN Paramillo.
Por otra parte, se ha logrado avanzar en la caracterización de las iniciativas económicas formuladas e implementadas en las áreas protegidas de la DTCA: PNN Paramillo, PNN Makuira, PNN Tayrona, VIP Isla de Salamanca, el SFF Ciénaga Grande de Santa Marta, el SFF Los Flamencos y el PNN Old Providence en el marco del Proyecto Conservando Recursos Hidrobiológicos de la Unión Europea.</t>
  </si>
  <si>
    <t>Para la vigencia 2013, se actualizaron los Lineamientos para Uso Sostenible y Aprovechamiento Económico en áreas protegidas traslapadas, donde se incorporan otros elementos socioecológicos (juridicos, políticos, sociales, culturales y ambientales) de la línea temática. De forma importante se avanzo en la definición de la Ruta metodológica para la implementación de las iniciativas de uso y aprovechamiento económico, planteando opciones de acompañamiento incluso desde la misma formulación e identificación de opciones y alternativas productivas y económicas.
A la fecha, se cuenta con la propuesta final de criterios de sostenibilidad, la cual fue retroalimentada por la SSNA, la Oficina de Participación Social y los distintos grupos de la SGMAP quien en cabeza de del GPM los formuló y ajustó.</t>
  </si>
  <si>
    <t>Para la vigencia 2013, se actualizaron los Lineamientos para Uso Sostenible y Aprovechamiento Económico en áreas protegidas traslapadas, donde se incorporan elementos socioecológicos (jurídicos, políticos, sociales, culturales y ambientales) de la línea temática. De forma importante se avanzó en la definición de la Ruta metodológica para la implementación de las iniciativas de uso y aprovechamiento económico, planteando opciones de acompañamiento incluso desde la misma formulación e identificación de opciones y alternativas productivas y económicas.
Adicional, se elaboró la propuesta final de criterios de sostenibilidad, la cual fue retroalimentada por la SSNA, la Oficina Asesora de Participación Social, la Oficina Asesora Jurídica y los distintos grupos de la SGMAP. Desde el GPM se formuló, ajustó y fueron llevados a campo los criterios a partir de la evaluación de sostenibilidad en tres iniciativas económicas de diversos sistemas de uso y aprovechamiento: PNN Paramillo con la iniciativa de Fuentes semilleras (iniciativa extractiva), PNN Corales del Rosario con la Prestación de Servicios Ecoturísticos y PNN Sierra Nevada de Santa Marta con la iniciativa de Producción de cacao orgánico en el sector de la lengueta. 
Se desarrollaron dos espacios de Mesa de Uso y Aprovechamiento económico, una en junio y otra en diciembre en el que se ponen en consideración los avances técnicos logrados por la SGMAP. Allí se contó con la participación activa de la SSNA, OAPS y la OAJ, así como representantes de las Direcciones Territoriales Caribe, Amazonas, Pacífico y Orinoquia. De acuerdo a las necesidades temáticas participaron los PNN Tayrona, Sierra Nevada de Santa Marta, Paramillo y Corales del Rosario.</t>
  </si>
  <si>
    <t>Identificar los VOC con presión por uso   y establecer  con línea base (Estado, Potencialidades)</t>
  </si>
  <si>
    <t>Base de información con los VOC de interés económico con mayor presión por uso</t>
  </si>
  <si>
    <t>Acompañar las Iniciativas de Uso Sostenible y Aprovechamiento Económico como parte de las estrategidas de conservación de las AP apoyadas y con evaluación de sostenibilidad</t>
  </si>
  <si>
    <t>Número de iniciativas acompañadas</t>
  </si>
  <si>
    <t>En este momento, se cuenta con un diagnóstico preliminar de los casos de uso y aprovechamiento económico en AP así como la identificación de su nivel de avance y estado (formulación, implementación).
Adicional, se ha avanzado en la definición de casos pilotos que permitan poner a prueba los principios y desarrollar los criterios de sostenibilidad, para ello, se eligió el PNN Sanquianga, el PNN Tayrona y el PNN Makuira en el que se adelantó un acompañamiento en el área para para establecer la situación actual de las iniciativas económicas y las oportunidades de trabajo. Así mismo se ha avanzado en gestiones de articulación con la SSNA y el Fondo Biocomenrcio para buscar apoyos que permitan implementar las iniciativas.</t>
  </si>
  <si>
    <t>A la fecha, se cuenta con un diagnóstico preliminar de los casos de uso y aprovechamiento económico en AP así como la identificación de su nivel de avance y estado (formulación e implementación). Las inicitaivas económicas que se tienen identificadas corresponden a la DTCA (SFF Flamencos, PNN Tayrona, PNN Ciénaga Grande de Santa Marta, VP Isla de Salamanca, PNN Old Providence, PNN Paramillo, PNN Makuira y el PNN Sierra Nevada de Santa Marta)  DTPA (PNN Sanquianga,  PNN Utria,   PNN Bahía Málaga)  y  DTAM (PNN Amacayacu, PNN Cahuinarí y el PNN Puinawai) encontrándose algunas en Implementación, otras en formulación y otras apenas en identificadas como oportunidad. Estas iniciativas están en estudio, pues a través de la articulación con la SSNA se ha gestionado la posibilidad de financiamiento de aquellas que se encuentran en marcha en el marco del con el Proyecto GEF-CAF.
Adicional, se ha avanzado en la definición de casos pilotos que permitan poner a prueba los principios y desarrollar los criterios de sostenibilidad, para ello, se eligió el PNN Sanquianga, el PNN Tayrona y el PNN Makuira en el que se adelantó un acompañamiento en el área para para establecer la situación actual de las iniciativas económicas y las oportunidades de trabajo. Así mismo se ha avanzado en gestiones de articulación con la SSNA y el Fondo Biocomercio para buscar apoyos que permitan implementar las iniciativas.</t>
  </si>
  <si>
    <t>A la fecha, se ha apoyado a los PNN Paramillo con la iniciativa de aprovechamiento de semillas y el PNN Sierra Nevada de Santa Marta con la iniciativa de cacao, a las que se le ha evaluado los criterios de sostenibilidad y la elaboración del Plan de Negocios a partir del apoyo económico que esta brindando el Proyecto GEF-CAF, donde se ha gestionado la contratación de los profesionales que orienten estos ejercicios. Actualmente se está coordinando las fechas para desarrollar estas dos actividades en campo con el quipo del AP y con participantes de las iniciativas de las comunidades que las lideran.</t>
  </si>
  <si>
    <t>A la fecha, se ha apoyado directamente a tres iniciativas económicas correspondientes a:
1) PNN Paramillo, con la iniciativa de Fuentes Semilleras con el Resguardo Chigorodocito del pueblo Embera.
2) PNN Corales del Rosario, con la Prestación de Servicios Ecoturíticos con la Asociación de Nativos Activos.
3) PNN Sierra Nevada de Santa Marta, con la iniciativa de Cacao Orgánico con indígenas arhuacos del resguardo Kogui, Malayo y Arhuaco. 
Por otra parte, se adelantó un ejercicio de sostenibilidad el cual fue traducido en recomendaciones para cada una de las iniciativas económicas evaluadas de forma que garanticen su sostenibilidad. Asimismo se han incluido en el portafolio de iniciativas de la Oficina de Cooperación Internacional para gestionar el apoyo económico que actúe como capital semilla.</t>
  </si>
  <si>
    <t>CLAUDIA SANCHEZ -  GUILLERMO SANTOS</t>
  </si>
  <si>
    <t>Realizar el análisis de amenazas y presiones en las áreas protegidas como insumo para la actualización y/o reformulación de los planes de manejo.</t>
  </si>
  <si>
    <t>Areas que cuentan con el análisis de amenazas y presiones  formulado.</t>
  </si>
  <si>
    <t>En el 2013 no se ha realizado ningún ejercicio de análisis de amenazas, se espera realizarlos articuladamente en la formulación de los planes de manejo. Actualmente, en la construcción de la ruta que contiene los pasos a seguir para la actualización de los planes de manejo, se revisó la herramienta de análisis de amenazas, integrando a esta riesgo y cambio climático.</t>
  </si>
  <si>
    <t>Para el 2011, 16 áreas contaban con análisis de amenazas correspondientes a:
1- Territorial Andes Nororientales (3): El Cocuy, Catatumbo Bari y Yariguies.
2- Territorial Andes Occidentales (3): Tatama, Galeras, Corota.
3- Territorial Caribe (2): Sierra Nevada y Old Providence.
4- Territorial Pacifico (7): Farallones, Los Katíos, Munchique, Sanquianga, Malpelo, Gorgona y Utría.
6- Territorial Amazonia (1): Alto Fragua.
En el año 2012, se realizaron los análisis de amenazas a 15 áreas protegidas:
CARIBE: Seis Parques (6) - Parque Nacional Natural Tayrona, Santuario de Fauna y Flora  Los Flamencos, Santuario de Fauna y Flora  Ciénaga Grande de Santa Marta, Vía Parques Isla de Salamanca,  Santuario de Fauna y Flora el Corchal Mono Hernández y Parque Nacional Natural  Corales del Rosario y San Bernardo.
ORINOQUIA: Un Parque (1) - Parque Nacional Natural  Cordillera de los Picachos.
AMAZONIA: Dos Parques (2) - Parque Nacional Natural  La Paya y Parque Nacional Natural Serranía de los Churumbelos.
ANDES OCCIDENTALES: Tres Parques (3) - Parque Nacional Natural  Las Orquídeas, Parque Nacional Natural Cueva de los Guacharos y Parque Nacional Natural Complejo Volcánico Doña Juana. 
ANDES NORORIENTALES: Tres Parques (3) Santuario de Fauna y Flora  Guanentá, Santuario de Fauna y Flora  Iguaque y Área natural Única los Estoraques. 
Para el año 2013, se realizaron los análisis de amenazas a los valores objetos de conservación de las siguientes áreas protegidas: 1- Santuario de fauna y flora los Colorados, 2- Santuario de fauna y flora Otún Quimbaya y 3- Parque Nacional Natural Selva de Florencia. Es de anotar que este año, dado que en la metodología de análisis de amenazas se ajusto con la incorporación del análisis del riesgo, se ha venido trabajando con las áreas que fueron acompañadas en años anteriores.
Las  11 áreas protegidas de la Territorial Caribe, vienen  avanzado en un análisis de Riesgo a los que están expuesto los valores objetos de conservación utilizando los insumos de análisis de amenazas antrópicas, naturales y climáticas más la vulnerabilidad para determinar escenarios de Riesgo; igualmente se hizo con los parques del eje cafetero (Otún, Selva de Florencia, Los Nevados y Tatamá).</t>
  </si>
  <si>
    <t>Para el 2011, 16 áreas contaban con análisis de amenazas correspondientes a:
1- Territorial Andes Nororientales (3): El Cocuy, Catatumbo Bari y Yariguies.
2- Territorial Andes Occidentales (3): Tatama, Galeras, Corota.
3- Territorial Caribe (2): Sierra Nevada y Old Providence.
4- Territorial Pacifico (7): Farallones, Los Katíos, Munchique, Sanquianga, Malpelo, Gorgona y Utría.
6- Territorial Amazonia (1): Alto Fragua.
En el año 2012, se realizaron los análisis de amenazas a 15 áreas protegidas:
Caribe: Seis Parques (6) - Parque Nacional Natural Tayrona, Santuario de Fauna y Flora  Los Flamencos, Santuario de Fauna y Flora  Ciénaga Grande de Santa Marta, Vía Parques Isla de Salamanca,  Santuario de Fauna y Flora el Corchal Mono Hernández y Parque Nacional Natural  Corales del Rosario y San Bernardo.
Orinoquia: Un Parque (1) - Parque Nacional Natural  Cordillera de los Picachos.
Amazonia: Dos Parques (2) - Parque Nacional Natural  La Paya y Parque Nacional Natural Serranía de los Churumbelos.
Andes Occidentales: Tres Parques (3) - Parque Nacional Natural  Las Orquídeas, Parque Nacional Natural Cueva de los Guacharos y Parque Nacional Natural Complejo Volcánico Doña Juana. 
Andes Nororientales: Tres Parques (3) Santuario de Fauna y Flora  Guanentá, Santuario de Fauna y Flora  Iguaque y Área natural Única los Estoraques. 
Para el año 2013, se realizaron los análisis de amenazas a los valores objetos de conservación de ocho (8) áreas protegidas: 
Caribe: Tres (3)  parques -  Los Colorados, Old Providence, Paramillo, Macuira. Para el año 2013 en Old Providence  se trabajo con la nueva metodología propuesta (Parque reportado en el 2011).
Andes Nororientales: Dos (2) Parques -  Pisba y Tama.
Andes Occidentales:  Dos (2) -  Otun Quimbaya y Selva de Florencia
Pacifico: Un (1) Parque: Uramba Bahia Málaga.
Para la construcción del plan de manejo, se generó la metodología de análisis de riesgo, esta incluye el análisis de amenazas (antrópicas, naturales y climáticas) y la vulnerabilidad, con estos insumos se redactan los escenarios de riesgo al que están expuestos los valores objetos de conservación que el parque priorizo.</t>
  </si>
  <si>
    <t>Para el año 2013, se realizaron los análisis de amenazas a los valores objetos de conservación de trece (13) áreas protegidas: 
Caribe: Tres (3) parques -  Los Colorados, Old Providence, Paramillo, Macuira. Para el año 2013 en Old Providence  se trabajo con la nueva metodología propuesta (Parque reportado en el 2011).
Andes Nororientales: Dos (2) Parques - Pisba y Tama.
Andes Occidentales:  Cuatro (4) -  Los Nevados, Otun Quimbaya, Selva de Florencia y Hermosas
Pacifico: Un (1) Parque: Uramba Bahia Málaga.
Orinoquia: Tres (3) Parques Chingaza, Tuparro y Tinigua. 
Para la construcción del plan de manejo, se generó la metodología de análisis de riesgo, esta incluye el análisis de amenazas (antrópicas, naturales y climáticas) y la vulnerabilidad, con estos insumos se redactan los escenarios de riesgo al que están expuestos los valores objetos de conservación que el parque priorizo.</t>
  </si>
  <si>
    <t>Generar lineamientos técnicos que permitan la suscripcion de acuerdos según el tipo de actor involucrad</t>
  </si>
  <si>
    <t>Se ha avanzado con respecto a la conceptualización de restauración ecológica y el protocolo para la suscripción de acuerdos.</t>
  </si>
  <si>
    <t>De manera conjunta entre el Grupo de Planeación y Manejo y el Grupo Jurídico se ajustó la resolución en la cual se modifica el Protocolo para el desarrollo de la Estrategia de Restauración Ecológica Participativa (REP) con propietarios, la cual estará integrado por los mismos elementos contenidos en la Resolución 0247 con modificaciones relacionadas básicamente a supervisión y seguimiento al proceso de restauración.</t>
  </si>
  <si>
    <t>De manera conjunta entre el Grupo de Planeación y Manejo y el Grupo Jurídico se ajustó la resolución en la cual se modifica el Protocolo para el desarrollo de la Estrategia de Restauración Ecológica Participativa (REP) con propietarios, la cual estará integrado por los mismos elementos contenidos en la Resolución 0247 con modificaciones relacionadas básicamente a supervisión y seguimiento al proceso de restauración. Este documento actualmente se encuentra en revisión por el Comité Directivo.</t>
  </si>
  <si>
    <t>Se cuenta con un documento técnico para la suscripción de acuerdos con campesinos en el marco de acciones de restauración ecológica, el cual se envió a la Oficina Jurídica. La emisión de la resolución estará supeditada a los avances del trabajo con campesinos en el marco de la mesa de uso, ocupación y tenencia y la política de tierras del Sistema de Parques Nacionales.
Se incluyo en el marco conceptual de la política de tierras de PNN los conceptos de recuperación, rehabilitación y restauración, igualmente se apoyo el documento de incentivos.</t>
  </si>
  <si>
    <t>Documentación técnica para suscripción de acuerdos de relocalización</t>
  </si>
  <si>
    <t>Implementar acciones de restauración ecológica con el fin de  mejorar sus condiciones de estado.</t>
  </si>
  <si>
    <t>Hectareas en proceso de Restauracion Ecologica</t>
  </si>
  <si>
    <t>1653,9</t>
  </si>
  <si>
    <t>Se formularon los proyectos implementación de acciones de restauración ecológica en PNN, lo cual se planeo para 5 Áreas protegidas que identificaron áreas potenciales a intervenir con acciones de restauración ecológica. Igualmente, se avanza en la formulación de tres proyectos a realizarse en los PNN El Cocuy, ANULE y Pisba con la financiación de ECOPETROL.
Se envió la propuesta del II Simposio de restauración Ecológica en Áreas Protegidas al comité evaluador, el cual esta conformado por la Escuela de Restauración Ecológica (ERE) de la Universidad Javeriana y la Red Iberoamericana de Restauración Ecológica (RIACRE), la cual tiene como objetivo socializar las principales experiencias de restauración ecológica que se han realizado con las comunidades durante los últimos años, las oportunidades,  debilidades y principales retos a enfrentar en el contexto de las Áreas Protegidas. Contando con la participación de expertos internacionales y nacionales que mostraran un contexto general, seguido por experiencias puntuales que se han realizado en América Latina y el Caribe, lo que  dará herramientas para los tomadores de decisiones en el direccionamiento de las acciones futuras de restauración ecológica. 
De otro lado, se realizo reunión con los profesionales de restauración ecológica de los PNN Paramillo, SFF Galeras y los profesionales de las DT de Andes Nororientales, Orinoquia, Pacífico y Andes Occidentales con el fin de dar el direccionamiento para la participación de PNN en el congreso.</t>
  </si>
  <si>
    <t>Para el año 2011, se avanzo en la implementación de 761,49 Hectáreas en proceso de restauración ecológica en las siguientes áreas protegidas: PNN El Cocuy: 348,5 Hectáreas, PNN Alto Fragua Indi Wasi: 149 Hectáreas, PNN Sierra Nevada de Santa Marta: 87,8 Hectáreas,  PNN Catatumbo Bari: 79,6 Hectáreas, PNN Tama: 40 Hectáreas, PNN Los Farallones: 20 Hectáreas, PNN Los Nevados: 15,5 Hectáreas, PNN Iguaque: 12 Hectáreas, PNN  Munchique: 8 Hectáreas y PNN Orquídeas: 1,09 Hectáreas.
En el año 2012, se orientaron a 7 áreas protegidas en la intervención de 914,33 hectáreas en proceso de restauración ecológica, desagregados de la siguiente manera: PNN Los Nevados 635 ha, PNN Cocuy 16.5 ha, SFF Otún Quimbaya 0.08 ha, SFF Galeras 9.3 ha, PNN Alto Fragua Indi Wasi 76.95 ha, PNN SNSM 165 ha y PNN Orquídeas 11.5 ha.
Para el año 2013, se han formulado dos proyectos ante el Ministerio de ambiente y desarrollo sostenible (MADS). El proyecto formulado en el marco del plan nacional de restauración busca Implementar acciones de restauración ecológica en 370 hectáreas áreas degradadas de 5 áreas protegidas (PNN Los Nevados, PNN El Cocuy, PNN Los Picachos, SFF Galeras y PNN Alto Fragua Indi Wasi). El proyecto con miras de financiaciones del Fondo de Adaptación busca implementar acciones en 1130 hectáreas en 6 áreas protegidas del SPNN (PNN El Cocuy, PNN Pisba, PNN Los Farallones de Cali, PNN Selva de Florencia, PNN Los Nevados Y SFF Iguaque).
Por otro lado, de manera conjunta con la Dirección Territorial Andes Nororientales y como parte de la gestión realizada por Cooperación, se realizó el ajuste a la formulación de tres proyectos con el fin de ser financiados por Ecopetrol en el marco de voluntariedad de la empresa y que se plantearon para ser implementados hasta el año 2015, los proyectos a saber son:  
1) Restauración ecológica en áreas afectadas por uso agropecuario en ecosistemas subxerofíticos en el Área Natural Única (ANU) los Estoraques de Parques Nacionales Naturales de Colombia, el cual se proyectó con un área de intervención de 30 hectáreas .
2) Restauración ecológica en áreas afectadas por uso agropecuario en el Parque Nacional Natural El Cocuy, a través del proyecto se busca fortalecer las capacidades locales y los espacios de encuentro como instrumentos sociales para el  efectivo desarrollo de la gestión del PNN El Cocuy, así como implementar acciones de restauración en ecosistemas de bosque altoandino y páramo en el sector Las Tapias-San Antonio de la Cueva con un área de intervención de 40 hectáreas.                                        
3) Restauración ecológica de áreas afectadas por ganadería en el sector de  la laguna de Socha, Parque Nacional Natural Pisba, con este proyecto se busca desarrollar acciones encaminadas hacia la restauración ecológica de ecosistemas estratégicos para la regulación hídrica como estrategia de conservación en paisajes transformados y asociados a la Laguna de Socha en un área de 20 hectáreas.</t>
  </si>
  <si>
    <t>Para el año 2013, se tienen 1653.9 hectáreas en proceso de restauración, de las cuales 1651 hectáreas corresponden al PNN Cocuy y 2.9 al PNN Alto Fragua.
Adicional, en el marco del proyecto Parques de Canadá se realizo salida de campo al PNN Los Nevados donde se identificaron las áreas potenciales a intervenir. Para el PNN Chingaza se identificaron nuevas hectáreas para intervención.
De los recursos transferidos por el MADS como parte del cumplimiento de las metas del Plan Nacional de Desarrollo, se realizó el aprestamiento para la implementación de acciones de restauración en 370 hectáreas para los PNN Serranía de los Picachos, SFF Galeras, PNN Alto Fragua Indi Wasi y PNN Los Nevados.
Por otra parte, se realizo el diagnóstico y compra de insumos para las intervenciones de restauración en los parques El Cocuy y Tama. 
En el marco de compensación en el PNN Serranía de los Yariguies se avanzó en la contratación para la implementación de acciones de restauración dado que ya se cuenta con un documento diagnostico de las áreas a intervenir.
Para la implementación de acciones de restauración ecológica en 16 hectáreas en el PNN Serranía de los Yariguies en el marco de un proceso de compensación de ECOPETROL, se realizo la revisión de una propuesta de la Universidad Pedagógica y Tecnológica de Colombia. 
Finalmente, se avanza en la construcción de la ruta metodológica y conceptual para el abordaje de las medidas de compensación (1%).</t>
  </si>
  <si>
    <t>En el 2013 se alcanzaron un total de 1998,4 hectáreas en proceso de restauración para los Parques: Cocuy, Tama, Selva de Florencia, Alto Fragua Indi Wasi y Old Providence. Para el PNN El Cocuy se realizaron intervenciones sobre 1651 hectáreas en paramo, intervenciones referidas a aislamientos en los sectores de Guican, Chiscas y Cocuy principalmente, de restauración pasiva en predios adquiridos por los municipios. Igualmente se cuenta con implementaciones de restauración activa por medio de la plantación de núcleos de regeneración en ecosistema de paramo. Se continua con la propagación de material de alta montaña la cual es una de las experiencias piloto en el país.
Para el PNN Tama, se trabajo en 11, 5 hectáreas, continuando con acciones de restauración en el sector Orocue. Se implementaron acciones en humedales altoandinos donde existe ocupación campesina con recursos de Canadá.
Para el PNN Selva de Florencia se realizaron acciones de restauración sobre 293 hectáreas de bosque andino. Desde la SGM se realizo una salida de campo a un sector del AP, donde se verificaron algunos predios que se encuentran en restauración. Principalmente las acciones de restauración reportadas corresponden a predios que han sido adquiridos a particulares donde se controlaron factores tensionantes.
Para el PNN Alto Fragua indi Wasi se implementaron acciones de restauración ecológica en 2,9 hectáreas en piedemonte andino amazónico con comunidades campesinas en la zona aledaña al AP. 
En el PNN Providencia se realizaron acciones de restauración sobre 40 hectáreas. Con el acompañamiento de la SGM se realizo el diagnostico de las áreas a restaurar y del ecosistema de referencia, estos sectores corresponden a ecosistemas de bosque seco.
Igualmente se realizaron intervenciones de restauración en Estoraques, donde con recursos de Canadá se ha fortalecido el vivero y se realizo la propuesta de núcleos a partir de la plantación de material vegetal para lo cual se identificaron las especies a plantar a partir de los atributos vitales.
Para el PNN Los Nevados con recursos de Canadá se realizo la identificación de las áreas a restaurar y se trabajo en la consolidación del documento diagnostico. 
PROYECTO: IMPLEMENTACIÓN DE ACCIONES DE RESTAURACIÓN EN ÁREAS PROTEGIDAS
Este proyecto es financiado con el apoyo del MADS, para ser implementado en 9 Aps: Nevados, Selva de Florencia,  Alto Fragua Indi Wasi, Chingaza, Cocuy, SFF Galeras, Tayrona, Sierra Nevada de Santa Marta y, Picachos. Para el 2013 se avanzo en el diagnostico y compra de insumos a través de procesos de subasta inversa para AFIW, Galeras, Picachos y Nevados, las implementaciones serán en la vigencia de 2014 sobre un total de 920 hectáreas en estas 9 áreas mencionadas.
Proyecto FONDO DE ADAPTACIÓN:
Se realiza trabajo de manera conjunta con el MADS con el fin de realizar acciones de restauración en áreas protegidas el cual tiene los siguientes resultados esperados:
• Diagnostico detallado a nivel biofísico y social de las áreas a intervenir.
• Implementar acciones de restauración ecológica en 7603 hectáreas en 8 áreas protegidas del SPNN.
• Diseñar e implementar el monitoreo  y seguimiento a los procesos de restauración.
• Más de 20 investigaciones asociadas a ecología de Valores Objeto de Conservación, Restauración ecológica, valoración de servicios ecosistémicos, incentivos a conservación, y RE/SSC como mecanismos de adaptación en el marco del Fondo de Investigaciones Mono Hernández.
• Establecida/fortalecida estrategia de educación ambiental y de comunicación local por área protegida.</t>
  </si>
  <si>
    <t>% de las areas del sistema priorizadas en el 2010,  hacen parte de procesos de ordenamiento regional de los recursos hidrobiologicos y pesqueros, incorporando e implementando  acciones para la conservacion del SPNN</t>
  </si>
  <si>
    <t>Para el 2013, las áreas que han avanzado en los procesos participativos son el PNN Utria, con reuniones para el proceso de Ordenamiento, con pescadores, ONG y CAR para revisión de la propuesta, en el Nodo de Pesca y reunión preparatoria del GICPA y apoyo en la realización del GICPA, con Marviva se esta apoyando el avance de acciones de monitoreo del uso tradicional  por pesca y caracterización de caladeros en la zona como insumo para zona con función amortiguadora y ordenamiento de recursos hidrobiológicos y pesqueros en la costa chocoana; el PNN Sanquianga y Pnn Gorgona realizaron una reunión con el equipo mixto para revisar las actividades del año y se construyo un plan de trabajo para iniciar la construcción de la propuesta de ordenamiento dentro del proyecto de pesca UE para el corredor Gorgona - Sanquianga;  SFF Malpelo, que ha realizado varias  reuniones  interinstitucionales para revisión de las acciones de la Armada para control y vigilancia del área protegida, se han tenido talleres de pesca ilegal con varias instituciones y acciones con cancillería de Costa Rica y Ecuador. El PNN Katios esta realizando monitoreo del uso tradicional de las comunidades de Tumarado sobre el recurso, se ha realizado un trabajo articulado con la aunap, wwf para el Desarrollo de este proceso que permita actualizar el ordenamiento pesquero de la región.  El PNN Corales del Rosario realizo la señalización marina de dos sectores con recursos de la UE, que permita limitar y ordenar las acciones de control sobre la pesca que se realiza allí, al igual que el PNN Tayrona. 
PNN Tayrona, SFF CGSM y VIPIS estan en grupos de trabajo con Guardacostas, AUNAP y otras instituciones para el abordaje del tema de la presión por pesca y la atención a estas comunidadesde  pescadores, desde un una visión integral, que disminuya los conflictos por el uso.</t>
  </si>
  <si>
    <t>Las áreas que han avanzado en los procesos participativos son el PNN Utria, con reuniones para el proceso de Ordenamiento, con pescadores, ONG y CAR para revisión de la propuesta, en el Nodo de Pesca y reunión preparatoria del GICPA; el PNN Sanquianga que realizó una reunión con el equipo mixto para revisar las actividades del año y el SFF Malpelo, que realizó una reunión interinstitucional para revisión de las acciones de la Armada para control y vigilancia del área protegida.</t>
  </si>
  <si>
    <t>En el año 2012, las 14 áreas protegidas priorizadas iniciaron su vinculación a los procesos de ordenamiento en sus regiones siendo lideres o participando en los existentes: PNN Tayrona, PNN Corales del Rosario, SFF Flamencos, SFF Corchal, VIPIS, SFF Ciénaga Grande, PNN Paramillo y el PNN Old Providence de la DT Caribe; de igual forma, el PNN Utría, PNN Gorgona, PNN Sanquianga, SFF Malpelo, PNN Uramba - Bahía Málaga y PNN Katios. 
Para el 2013, las áreas que han avanzado en los procesos participativos son el PNN Utria, con reuniones para el proceso de Ordenamiento, con pescadores, ONG y CAR para revisión de la propuesta, en el Nodo de Pesca y reunión preparatoria del GICPA y apoyo en la realizacion del GICPA, con Marviva se esta apoyando el avance de acciones de monitoreo del uso tradicional  por pesca y caracterizacion de caladeros en la zona como insumo para zona con funcion amortiguadora y ordenamiento de recursos hidrobiologicos y pesqueros en la costa chocoana; el PNN Sanquianga y Pnn Gorgona realizaron una reunión con el equipo mixto para revisar las actividades del año y se construyo un plan de trabajo para iniciar la construccion de la propuesta de ordenamiento dentro del proyecto de pesca UE para el corredor Gorgona - Sanquianga;  SFF Malpelo, que ha realizado varias  reuniones  interinstitucionales para revisión de las acciones de la Armada para control y vigilancia del área protegida, se han tenido talleres de pesca ilegal con varias instituciones y acciones con cancilleria de Costa Rica y Ecuador. El PNN Katios esta realizando monitoreo del uso tradicional de las comunidades de Tumarado sobre el recurso, se ha realizado un trabajo articulado con la aunap, wwf para el Desarrollo de este proceso que permita actualizar el ordenamiento pesquero de la region.  El PNN Corales del Rosario realizo la senalizacion marina de dos sectores con recursos de la UE, que permita limitar y ordenar las acciones de control sobre la pesca que se realiza alli.</t>
  </si>
  <si>
    <t>En el año 2012, las 14 áreas protegidas priorizadas iniciaron su vinculación a los procesos de ordenamiento en sus regiones siendo lideres o participando en los existentes: PNN Tayrona, PNN Corales del Rosario, SFF Flamencos, SFF Corchal, VIPIS, SFF Ciénaga Grande, PNN Paramillo y el PNN Old Providence de la DT Caribe; de igual forma, el PNN Utría, PNN Gorgona, PNN Sanquianga, SFF Malpelo, PNN Uramba - Bahía Málaga y PNN Katios. 
Para el 2013, las áreas que han avanzado en los procesos participativos son:
1) PNN Utria, con reuniones para el proceso de Ordenamiento, con pescadores, ONG y CAR. Para revisión de la propuesta, en el Nodo de Pesca y reunión preparatoria del GICPA y apoyo en la realización del GICPA. Con Marviva se esta apoyando el avance de acciones de monitoreo del uso tradicional por pesca y caracterización de caladeros en la zona como insumo para zona con función amortiguadora y ordenamiento de recursos hidrobiológicos y pesqueros en la costa chocoana.
2) PNN Sanquianga y PNN Gorgona, se realizó una reunión con el equipo mixto para revisar las actividades del año y se construyo un plan de trabajo para iniciar la construcción de la propuesta de ordenamiento dentro del proyecto de pesca UE para el corredor Gorgona - Sanquianga.
3) SFF Malpelo, ha realizado varias reuniones interinstitucionales para revisión de las acciones de la Armada para control y vigilancia del área protegida, se han tenido talleres de pesca ilegal con varias instituciones y acciones con cancillería de Costa Rica y Ecuador. 
4) PNN Katios, esta realizando monitoreo del uso tradicional de las comunidades de Tumarado sobre el recurso. Con la AUNAP y WWF se ha trabajado articuladamente, para actualizar el ordenamiento pesquero de la región.  
5) PNN Corales del Rosario, realizo la señalización marina de dos sectores con recursos de la UE, para limitar y ordenar las acciones de control sobre la pesca que se realiza allí, al igual que el PNN Tayrona. 
6) PNN Tayrona, SFF CGSM y VIPIS estan en grupos de trabajo con Guardacostas, AUNAP y otras instituciones para el abordaje del tema de la presión por pesca y la atención a estas comunidades de pescadores, desde un una visión integral, que disminuya los conflictos por el uso.</t>
  </si>
  <si>
    <t>% de disminución del número de unidades económicas de pesca que afectan las áreas del sistema de PNN</t>
  </si>
  <si>
    <t>El reporte se hará en el ultimo trimestre, cuando se realice el analisi de las acciones del año, en control y vigilancia y los resultados del trabajo con los grupos de pescadores.</t>
  </si>
  <si>
    <t>% de las presiones que afectan al SPNN por el otorgamiento de permisos, concesiones y autorizaciones de actividades permitidas en las áreas protegidas que conforman el mismo, cualificadas y cuantificadas.</t>
  </si>
  <si>
    <t>Se cuenta con la hoja metodológica del indicador, “Porcentaje avance en la cualificación y cuantificación de las presiones por el aprovechamiento del recurso hídrico en las áreas protegidas que conforman el SPNN”, el resultado dependerá de los reportes del inventario de captaciones de las DDTT y su correspondiente registro en el Sistema de Información de Recurso Hídrico (creado por el IDEAM). En este momento no se cuenta con avance correspondiente, ya que el Sistema de Información presentó inconvenientes, para el último trimestre se espera tener un avance del 15%, que corresponde al registro de las concesiones legales.</t>
  </si>
  <si>
    <t>Realizar el anàlisis del uso y manejo de los recursos naturales en las àreas protegidas a partrir del análisis de amenazas y presiones de los planes de manejo.</t>
  </si>
  <si>
    <t>Lineamientos tècnicos para la regulaciòn del uso del agua, la flora, el paisaje y la fauna a travès del instrumento que corresponda (Permisos, autorizaciones y concesiones)</t>
  </si>
  <si>
    <t>1. CONCESIONES DE AGUAS
Actuaciones técnicas
Conceptos técnicos: 5 
Informes de seguimiento: 1 
Oficio: 3 
Actualización de matriz del trámite respectivo 
Actuaciones Jurídicas
Auto de Inicio: 3
Auto de Reprogramación Visita Técnica: 4
Recurso de Reposición: 1
Auto Archivo: 3
Oficios: 15
Actas de notificación personal: 1
Constancia ejecutoria: 1
2. PERMISOS DE VERTIMIENTOS
Conceptos técnicos: 2 
3. EVALUACIÓN AMBIENTAL
Conceptos técnicos: 4; 
Participación en mesas interinstitucionales: 4 
Visitas técnicas de evaluación ambiental: 2    
4. PERMISOS DE ESTUDIO E INGRESO PARA INVESTIGACIÓN CIENTÍFICA EN DIVERSIDAD BIOLÓGICA Y AUTORIZACIONES DE INVESTIGACIÓN.
Actuaciones técnicas
Conceptos técnicos PNN: 8
Conceptos técnicos ANLA: 2
Permisos de estudio: 7
Permisos de ingreso: 1
Autorizaciones de investigación: 3
Autorizaciones mediante oficio: 5
Oficios: 92
Matriz  de seguimiento a permisos y autorizaciones otorgadas totalmente diligenciada al 30 de marzo de 2013: 1
Memorandos: 4
Actuaciones jurídicas
Auto Archivo: 2
Conceptos Publicación: 2
Actas notificación: 3
Constancia ejecutoria: 11
Edictos: 2
Oficios: 3
Auto desistimiento y Archivo: 1
5. INFRAESTRUCTURA
Oficios: 6
Reuniones manejo de vías preexistentes en el SPNN  (2 internas y 2 externas MT y ANLA): 4
Aportes (recomendaciones y observaciones Memorias de reunión, solicitud concepto juridico y observaciones convenio ANI): 3
Formulación de comunicaciones al MT: 2
Formulación de pautas técnicas Inventario Vial: 1
Línea Base de Vías Preexistentes en el SPNN reconocidas en el SIG del MT: 1
6. PERMISOS DE FILMACIÓN Y FOTOGRAFÍA
Actuaciones técnicas
Conceptos técnicos= 3
Informes de seguimiento= 1
Respuesta a solicitudes mediante memorando= 1
Respuesta a solicitudes mediante correo= 2
Actuaciones jurídicas
Auto de Inicio: 3
Auto Desistimiento: 1
Resoluciones  de otorgamiento: 3
Auto de archivo: 1
Oficios: 9
Memorandos: 2
Constancias ejecutoria: 2
Edictos: 1
7. RESERVA NATURAL DE LA SOCIEDAD CIVIL
Actuaciones técnicas
Oficios: 25
Conceptos Técnicos: 4
Derechos de Petición: 5
Información de RNSC registradas,  migradas al RUNAP: 29 
Actuaciones jurídicas
Auto de Archivo: 1
Resoluciones  de registro: 6
Oficios: 65
Constancia ejecutoria: 26
Edictos: 6
Derechos de petición: 3
Conceptos jurídicos: 7
8. ANTENAS
Conceptos técnicos sobre ppmia: 1
Respuesta a solicitudes mediante correo: 1       
9. INTERSECTORIAL
Derechos de petición: 3
10. OTROS
Derechos de petición Contraloría: 1
Derechos de petición procuraduría: 1
Oficios Proyectos de desarrollo- Intersectoriales: 8
Consultas a Jurídica: 2
Actas de reunión: 4 
Comentarios Proyectos de ley y resolución: 2  
11. SISTEMAS GESTIÓN DE LA CALIDAD
Procedimientos aprobados: 4 
Formatos: 22
Instructivos: 1
Formularios únicos nacionales: 4</t>
  </si>
  <si>
    <t>1. CONCESIONES DE AGUAS:
Lineamientos técnicos para la regulación del uso del agua, la flora, el paisaje y la fauna a través del instrumento que corresponda (Permisos, autorizaciones y concesiones)
Se llevó a cabo el taller nacional de monitoreo y recurso hídrico donde se trató el tema de ordenamiento del recurso hídrico en PNN y se capacitó a contratistas y funcionarios en el seguimiento a concesiones de aguas superficiales.
Se realizó y socializó el formato de seguimiento de concesiones de aguas superficiales que sirve como lineamiento técnico para que los funcionarios de las Áreas realicen el seguimiento de forma adecuada.
Se elaboró y socializó el formato de inventario de usuarios legales e ilegales del recurso hídrico que servirá como base para iniciar el proceso de ordenamiento del recurso hídrico en PNN.
% oficios y comunicaciones emitidos oportunamente
100% Se emitieron 23 Autos entre los que se encuentran de inicio de trámite, de reprogramación de visita de evaluación, de archivo, de anuncio de caducidad administrativa, de aprobación de planos y diseños de obras, de requerimiento y de fijación de visita técnica; 3 Resoluciones que resuelven recurso de reposición y 20 oficios de respuesta a solicitudes técnicas, de constancias de notificación personal, de remisión de fijación de avisos para visitas técnicas, de remisión de copias simples, de requerimiento de información, de respuesta a derecho de petición, de comunicación de decisión adoptada y de remisión de expediente. 
Matriz del estado de solicitud de trámites actualizada en línea.
  2.  PERMISOS DE ESTUDIO E INGRESO PARA INVESTIGACIÓN CIENTÍFICA EN DIVERSIDAD BIOLÓGICA Y AUTORIZACIONES DE INVESTIGACIÓN.
En 2012 se elaboró la "La Guía metodológica para el trámite de los permisos y autorizaciones de investigación científica en Parques Nacionales Naturales", este año dicha fue remitida al GPM para revisión y comentarios.</t>
  </si>
  <si>
    <t>1. CONCESIONES DE AGUAS: 
Sé realizaron tres talleres de concesiones de aguas superficiales con el propósito de apoyar el proceso de legalización en las Áreas del SPNN, uno en el PNN Pisba con la participación de contratistas y funcionarios del Área y con los representantes de los Acueductos veredales, municipales y la Alcaldía de Socha, el segundo en el PNN Sumapaz con la presencia del Alcalde Local, ediles y representantes de los Acueductos y el tercero en el PNN Yariguies con funcionarios y contratistas del Parque y representantes de las comunidades de la zona.</t>
  </si>
  <si>
    <t>1. Realizar el análisis del uso y manejo de los recursos naturales en las áreas protegidas a partir del análisis de amenazas y presiones de los planes de manejo.       
Lineamientos técnicos para la regulación del uso del agua, la flora, el paisaje y la fauna a través del instrumento que corresponda (Permisos, autorizaciones y concesiones)
Se dio el apoyo a los Santuarios de Flora y Fauna Iguaque y Galeras respecto al capítulo de Ordenamiento de los Planes de Manejo que se encuentran en actualización, haciendo referencia a la prohibición de otorgar concesiones de aguas superficiales en las zonas primitiva e intangible de las Áreas Protegidas.  
Dado la importancia del recurso hídrico en estos dos Santuarios por el servicio ecosistémico que prestan a las comunidades y teniendo en la actualidad nueve (9) solicitudes de concesiones de aguas a la espera de ser otorgadas o negadas por encontrarse sus bocatomas en zona intangible, se tomó como insumo de gran importancia la ubicación de captaciones para la elaboración de la propuesta de zonificación. 
Igualmente se elaboraron los estudios previos para la contratación del muestreo y análisis de calidad del agua superficial de la quebrada Mamaramos al interior del Santuario de Flora y Fauna Iguaque con el fin de determinar si los sistemas de tratamiento de aguas residuales del Centro de Visitantes y la Zona de Camping están funcionando inadecuadamente, generando algún tipo de impacto sobre la fuente hídrica.</t>
  </si>
  <si>
    <t>Evaluar y resolver las solicitudes por el uso de recursos naturales en el SPNN a travès de permisos, autorizaciones y concesiones)</t>
  </si>
  <si>
    <t>Matriz del estado de solicitud de trámites actualizada en lìnea</t>
  </si>
  <si>
    <t>La Matriz del estado de solicitud de trámites actualizada en lìnea.</t>
  </si>
  <si>
    <t>La Matriz del estado de solicitudes de concesiones de aguas se encuentra actualizada en linea</t>
  </si>
  <si>
    <t>Evaluar las solicitudes internas y externas de proyectos y actividades puedan afectar a las àreas protegidas o sus zonas de influencia y demàs situcioiones que ameriten el pronunciamiento de la instituciòn</t>
  </si>
  <si>
    <t>% de conceptos tècnicos emitidos oportunamente</t>
  </si>
  <si>
    <t>1.  PERMISOS DE INVESTIGACIÓN EN DIVERSIDAD BIOLOGICA:
ACTUACIONES  TÉCNICAS: 
Conceptos técnicos - Pasivos 2012
Habían quedado pendiente 7 permisos de estudio, 2 permisos de ingreso y una autorización de investigación (usualmente las autorizaciones de investigación no requieren concepto técnico, sin embargo, se realizó uno para esta por ser un caso especial), para un total de 10 conceptos pendientes. 
Conceptos tramitadas (10) / total conceptos solicitados (10) 
100 % de conceptos emitidos oportunamente
Para solicitudes de 2013
Conceptos tramitadas (8) / total conceptos solicitados (12) 
66 % de conceptos emitidos oportunamente
Teniendo en cuenta que para el primer semestre se han realizado 10 solicitudes de permisos de estudio y 4 de permiso de ingreso, se puede pensar que para cumplir al 100% del indicador de gestión se deberían haber emitido 14 conceptos técnicos; no obstante, el total de conceptos a emitir corresponde a 11, esto dado que:
-  Se archivó una solicitud de permiso de estudio, pues desistió del trámite por problemas personales.
- Se devolvió una solicitud de permiso de estudio al investigador, dado que el proyecto de investigación se encontraba en jurisdicción de varias autoridades ambientales.
- Uno se encuentra en espera de aclaraciones con respecto a los métodos
Permisos de estudio (PE)
Pasivos 2012
PE tramitados (7) / total solicitados (7)
100 % de permisos de estudio emitidos oportunamente
Para solicitudes de 2013
PE tramitados (6) / total solicitados (10)
60 % de permisos de estudio emitidos oportunamente
Tener en cuenta que:
Tramitadas:
 Archivado pues desistió del trámite  1
 Devueltos por competencia  1
 Esperando aclaraciones 1
 Otorgados  3
Pendientes:
 Listos para emitir concepto (las publicaciones llegaron la tercera semana de junio) 3
 Por evaluar (la solicitud llego la tercera semana de junio) 1
 Total  10
Permisos de ingreso (PI)
Pasivos 2012
PI tramitados (2) / total solicitados (2)
100 % de permisos de estudio emitidos oportunamente
Para solicitudes de 2013
PI tramitados (4) / total solicitados (4)
100 % de permisos de estudio emitidos oportunamente
Autorizaciones de investigación (AI)
Pasivos 2012
AI tramitados (1) / total solicitados (1)
100 % de permisos de estudio emitidos oportunamente
Para solicitudes de 2013
AI tramitados (8) / total solicitados (10)
80 % de permisos de estudio emitidos oportunamente
Tener en cuenta que:
Tramitadas:
Otorgadas  5
 Se negó 1
 Esperando aclaraciones 2
Pendientes:
 Porque falta información del AP 1  1
 Por evaluar 1
 Total  10
Matriz del estado de solicitud de trámites actualizada en línea
Conceptos solicitados desde la ANLA
Solicitudes tramitadas (1) / total solicitudes (2) 
50 % de conceptos emitidos oportunamente.
ACTUACIONES JURÍDICAS:
Autos:3
Resoluciones: 2
Oficios: 2
SEGUIMIENTO A PERMISOS DE INVESTIGACIÓN EN DIVERSIDAD BIOLÓGICA OTORGADOS:
En el periodo de 01 de enero al 30 de junio de 2013 se realizaron las siguientes acciones de seguimiento:
% oficios y comunicaciones emitidos oportunamente
Comunicaciones para permisos otorgados 2009- 2013:
• Solicitud de Certificación a las áreas protegidas: 39
• Solicitudes de Certificación y remisión de informes:8
•  Requerimientos a Investigadores para cumplimiento de obligaciones: 40
• Envió de Informes a  las  DT, a las AP y al Centro de Documentación: 17
• Solicitud a las áreas protegidas para revisión de inconsistencias en certificaciones enviadas: 9
• Acuso de recibo: 2
- Consolidación Procedimiento de evaluación y seguimiento de permisos y autorizaciones de investigación.
- Formato de seguimiento administrativo.
Matriz del estado de solicitud de trámites actualizada en línea
En el período se actualizo la Base de Datos de Permisos y Autorizaciones de Investigación Tramitados y en trámite 2011-2013.
2. CONCESIONES DE AGUAS: 
ACTUACIONES TÉCNICAS
Solicitudes tramitadas y resueltas/  total de solicitudes
0% sólo se han recibido tres solicitudes las cuales están en trámite, su estado se puede verificar en la matriz de seguimiento de concesiones de aguas superficiales.
% de conceptos técnicos emitidos oportunamente
4/8= 50% Se emitieron 8 conceptos técnicos correspondientes a solicitudes y/o seguimiento, aprobación de diseños y evaluación de viabilidad de concesiones de agua de los cuales 4 salieron de forma oportuna y los otros cuatro por diferentes dificultades del trámite se emitieron fuera de los tiempos. 
% de visitas de seguimiento a CASU / total de CASU otorgadas
15/37= 40.5% De un total de 37 concesiones de aguas otorgadas se realizó la visita de seguimiento a 15 de estas ubicadas en los SFF Galeras e Iguaque y en el PNN Farallones de Cali.   
ACTUACIONES JURIDICAS:
 Autos 23  
Resoluciones 3
Oficios 19
3.  INFRAESTRUCTURA - SOLICITUDES DE ACTIVIDADES: 
Solicitudes de concepto técnico: 7, se han contestado oficialmente 5, lo que corresponde a un 71% de avance 
Solicitudes de oficios o comunicaciones, relacionados con actividades o proyectos a desarrollarse o en desarrollo al interior o en áreas de influencia de las áreas protegidas:  31, de las cuales se respondieron por medio de oficio o comunicaciones:22, lo que corresponde a al 71% de oficios o comunicaciones emitidos oportunamente.
4. ANTENAS: Actuaciones Jurídicas: 
Autos: Visita de seguimientos 3 y Requerimientos 3
5. FILMACION Y FOTOGRAFIA: Actuaciones Jurídicas
Autos de Inicio: 6
Autos de desisitimiento:1
Autos de archivo: 1
Resoluciones de otorgamiento: 3
Oficios: 5
6. PERMISOS DE VERTIMIENTOS:
Oficios: 1</t>
  </si>
  <si>
    <t>1.  PERMISOS DE INVESTIGACIÓN EN DIVERSIDAD BIOLOGICA
ACTUACIONES  TÉCNICAS: 
- Conceptos emitidos (9) / De 11 conceptos solicitados: 0.81%
- Permisos de Estudio tramitados (5) / total solicitados (5): 100%
100 % de permisos de estudio emitidos oportunamente
- Permisos de Estudio tramitados (1) / total solicitados (9): 11%
- Renovaciones y Modificaciones de Permisos de Estudio tramitados (1) / total solicitados (1): 100%
- Permisos de Ingreso tramitados (1) / total solicitados (1): 100%
- Renov.Modificaciones de  Permisos de Investigación tramitados (1) / total solicitados (1): 100%
- Autorizaciones de Investigación tramitadas 3 / total solicitadas 9: 0.33%
- Oficios tramitados (28) / total solicitados (33): 84%
- % memorandos Emitidos 1
- Prácticas Docentes tramitadas (1) / total solicitadas (1)
- Conceptos solicitados desde la ANLA: Solicitudes tramitadas (1) / total solicitudes (1): 100%
ACTUACIONES JURÍDICAS:
Una vez de expidió el Decreto 1376 del 2013, y se aprobó el procedimiento para el desarrollo del trámite, se radicaron 12 solicitudes de permiso individual de recolección sobre los cuales se realizó el correspondiente acto administrativo de inicio y se encuentran en procedimiento de notificación y evaluación técnica con el fin de proferir resolución de otorgamiento o negación del permiso.   
-Autos:11 -  Porcentaje de avance: 91.6%
-Derechos de petición:1
SEGUIMIENTO A PERMISOS DE INVESTIGACIÓN: 
- Oficios de Solicitud de Cumplimiento a investigadores: 6
- Solicitud de Certificación a las Áreas Protegidas:  3
- Reiteración ajuste formatos de Certificación: 4
- Envío de informes a las Áreas Protegidas y Direcciones Territoriales, Centro de Documentación: 10
- Base de Datos Actualizada de seguimiento : 1
2. CONCESIONES DE AGUAS: 
ACTUACIONES TÉCNICAS
 Evaluar y resolver las solicitudes por el uso de recursos naturales en el SPNN a través de permisos, autorizaciones y concesiones)  
Solicitudes tramitadas y resueltas/  total de solicitudes
0% durante el trimestre no se han recibido solicitudes de concesiones de aguas superficiales.
% de conceptos técnicos emitidos oportunamente
11/13= 85% Se emitieron 11 conceptos técnicos correspondientes a solicitudes y/o seguimiento de concesiones de aguas superficiales de forma oportuna y 2 que por diferentes dificultades del trámite están por fuera de los tiempos. 
% de visitas de seguimiento a CASU / total de CASU otorgadas
18/37= 49% De un total de 37 concesiones de aguas otorgadas, durante el año se ha realizado la visita de seguimiento a 18 de estas ubicadas en los SFF Galeras e Iguaque y en los PNN Farallones de Cali, Yariguies y Pisba.   
ACTUACIONES JURIDICAS: 
En el tercer periodo únicamente llego una solicitud de concesión de aguas superficiales sobre la cual se emitió el correspondiente acto administrativo de inicio del trámite,  así mismo con el fin de hacer el debido seguimiento a las concesiones que se encuentra en trámite, seguimiento y control, se expidió actos administrativo en el cual se requiere a la sociedad ESVILLA con el fin de que dé cumplimiento a unas obligaciones establecidas en la resolución de otorgamiento.
Por otro lado se emitieron dos autos de fijación de visita técnica con el fin de que se realice la visita y se conceptúe sobre la viabilidad de otorgar la concesión de aguas superficiales solictada por las sociedades –La Samaria y Banapalma.
-Autos de 4: 2 donde se ordena visita técnica, 1 seda inicio al  trámite y 1 se hace requerimiento. 
- Oficios: 6
3.  EVALUACIÓN AMBIENTAL -  INFRAESTRUCTURA - SOLICITUDES DE ACTIVIDADES: 
3.1.Se emitieron 12 respuestas a 12 solicitudes de Evaluación Ambiental mediante concepto técnico: 100%
3.2 Solicitudes de oficios o comunicaciones, relacionados con actividades o proyectos a desarrollarse o en desarrollo al interior o en áreas de influencia de las áreas protegidas. Son 18
- Respuestas por medio de oficio o comunicaciones a las solicitudes, son 18 -  100%
- Respuestas  a requerimientos efectuados por terceros: 10/ De 11 solicitudes realizadas: 90.9%
- Expedición de Términis de Referencia: 1/ De 1 solicitud para expedición de TR
- Revisión de informes emitidos: 1/De 1 informe presentado: 100%
- evisión de Proyectos Normativos: 2 (Ley de Infraestructura de Transporte y Seguridad en Playas) : 1 
4. ANTENAS: 
- Conceptos Técnicos emitidos: 3/Conceptos Técnicos solicitados: 3 - 100%
- Informes pars Auditoria: 1/Informes solicitados:1 - 100%
- Oficios de respuesta a solicitudes partiiculares: 6
- Memorando de respuesta a otras dependencias: 2
Actuaciones Jurídicas: 
-Se emitieron 3 autos/ de 3 expedientes: 100%
5. FILMACION Y FOTOGRAFIA: 
- Conceptos Técnicos emitidos: 3/Conceptos Técnicos solicitados: 3 - 100%
- Respuesta a solicitudes mediate expediente: 3/ de 3 solicitudes hechas - 100%
- Respuesta a solicitudes mediante correo electrónico: 3/ de 3 - 100%
 Actuaciones Jurídicas: Para el tercer trimestre del año en curso fueron radicadas tres (3) solicitudes de permiso de filmación y fotografía en las cuales de expidieron tres (3) auto de inicio del trámite y tres (3) resoluciones de otorgamiento, por lo que se puede establecer que se impulsó y resolvió de fondo el 100% de las solicitudes elevadas.   
-Autos: 3
-Resoluciones de otorgamiento: 3
-Oficios:5</t>
  </si>
  <si>
    <t>1. PERMISOS DE INVESTIGACIÓN EN DIVERSIDAD BIOLÓGICA
Conceptos pendientes de solicitudes del Trimestre III
Conceptos tramitados (10) / total conceptos pendientes (0) 
100 % de conceptos emitidos oportunamente
Conceptos de solicitudes requeridas en el Trimestre IV
Conceptos tramitados (0) / total conceptos solicitados (5) 
0 % de conceptos emitidos oportunamente. No se ha dado respuesta pero aún nos encontramos dentro de los tiempos para dar respuesta al trámite.
Permisos de estudio (PE)
PE pendientes de solicitudes del Trimestre III
PE tramitados (10) / total solicitados (10). 100 % de permisos de estudio emitidos oportunamente
PE de solicitudes requeridas en elTrimestre IV
PE tramitados (0) / total solicitados (3)
0 % de permisos de estudio emitidos oportunamente. No se ha dado respuesta pero aún nos encontramos dentro de los tiempos para dar respuesta al trámite.
Renovaciones y Modificaciones de PE 
Renov. PE tramitados (1) / total solicitados (2)
50  % de Renov. Mod. de PE emitidos oportunamente. No se ha dado respuesta pero aún nos encontramos dentro de los tiempos para dar respuesta al trámite.
Permisos de ingreso (PI)
PI de solicitudes requeridas en el Trimestre IV
PI tramitados (0) / total solicitados (2)
100 % de permisos de ingreso emitidos oportunamente. No se ha dado respuesta pero aún nos encontramos dentro de los tiempos para dar respuesta al trámite.
Autorizaciones de investigación (AI)
AI pendientes de solicitudes del Trimestre III (6)
AI tramitadas (6) / total pendiente (0). 100 % de autorizaciones investigación emitidos oportunamente.
AI de solicitudes requeridas en el Trimestre IV
AI tramitadas (0) / total solicitadas (4)
0 % de autorizaciones investigación emitidos oportunamente. No se ha dado respuesta pero aún nos encontramos dentro de los tiempos para dar respuesta al trámite.
Permisos Marco de Recolección (PMAR)
PMAR de solicitudes requeridas en el Trimestre IV
PE tramitados (0) / total solicitados (1)
0 % de permisos de recolección marco emitidos oportunamente. No se ha dado respuesta pero aún nos encontramos dentro de los tiempos para dar respuesta al trámite.
% oficios y comunicaciones emitidos oportunamente
Oficios tramitados (34) / total solicitados (37)
92 % de oficios emitidos oportunamente.
Evaluar las solicitudes internas y externas de proyectos y actividades puedan afectar a las áreas protegidas o sus zonas de influencia y demás situaciones que  ameriten el pronunciamiento de la institución
Conceptos solicitados desde la ANLA
Solicitudes tramitadas (0) / total solicitudes (2) 
0 % de conceptos emitidos oportunamente. No se ha dado respuesta pero aún nos encontramos dentro de los tiempos para dar respuesta al trámite.
2. CONCESIONES DE AGUAS   
Solicitudes tramitadas y resueltas/  total de solicitudes
0% durante el trimestre no se han recibido solicitudes de concesiones de aguas superficiales.
% de conceptos técnicos emitidos oportunamente
5/6= 83% Se emitieron 5 conceptos técnicos correspondientes a solicitudes y/o seguimiento de concesiones de aguas superficiales de forma oportuna, aún falta el de la visita a Banapalma.
% de visitas de seguimiento a CASU / total de CASU otorgadas
18/37= 49% De un total de 37 concesiones de aguas otorgadas, durante el año se ha realizado la visita de seguimiento a 18 de estas ubicadas en los SFF Galeras e Iguaque y en los PNN Farallones de Cali, Yariguies y Pisba.   
% oficios y comunicaciones emitidos oportunamente
100% Se emitieron diecisiete (17) Autos entre los que se encuentran reprogramación de visita de evaluación, de requerimientos, requerimiento y de fijación de visita técnica; y 10 oficios de respuesta a solicitudes técnicas, de constancias de notificación personal, de remisión de fijación de avisos para visitas técnicas, de requerimiento de información, de respuesta a derecho de petición. 
% CASU registradas en el Sistema de Información del recurso hídrico / total de CASU otorgadas
El indicador quedó definido por la Oficina de Planeación sólo hasta octubre de 2013, momento en el que se empezó a realizar el registro.
12/37=32% 
Matriz del estado de solicitud de trámites actualizada en línea
3. FILMACIÓN Y FOTOGRAFÍA - Evaluación y seguimiento a solicitudes:
*Para este trimestre se generó (01) concepto técnico para el otorgamiento de un permiso a favor de la Empresa FAST COLOMBIA S.A.S. para el PNN Tayrona.
* Se emitieron dos (02) Autos de inicio y un (01) Auto de desistimiento frente a las solicitudes recibidas para el cuarto trimestre de 2013. Asi mismo se emitió una (01) resolucion otorgando permiso de filmación para VIVA COLOMBIA.
4. INFRAESTRUCTURA Y EVALUACIÓN AMBIENTAL
*Oficio 20132300055251 del 22 de julio de 2013, se contesta solicitud de la Unión Temporal Corredores Arteriales, donde exponen la necesidad de intervenir un Box coulvert en la vía Isnos Paletará, al respecto se aclara que esa solicitud debe hacerse dentro del marco de la licencia ambiental.
*Oficio 20132300046393 del 10 de julio de 2013 al PNN Pisba, aclarando que la construcción de un puente peatonal al interior del área protegida, debe surtir el trámite de licenciamiento ante la ANLA.
*Trabajo conjunto con el grupo de Planeación y Manejo, para elaborar los lineamientos a tener en cuenta por la empresa Promigas, para generar un plan de restauración en el sector de playetas, donde se relacionen las actividades implícitas en el proyecto Loop Palomino la Mami, con un beneficio ambiental para Parques Nacionales. Los lineamientos correspondientes se enviaron anexos al oficio 20132300086541 del 18 de noviembre de 2013.
*Mediante oficio 20132300083951 del 7 de noviembre de 2013 se contestó solicitud de la ANLA sobre compatibilidad del proyecto de una micro central en el PNN Sierra Nevada de Santa Marta.
*Concepto técnico 20132000003606 del 17 de julio de 2013, conexión vial Cartagena Barú, se concluyó que el proyecto no es viable, al afectar VOC del área protegida e involucrar actividades no permitidas según el decreto 622 de 1977.
*Concepto técnico 20132300003626 del 24 de julio de 2013,  sobre solicitud de modificación de sitio de instalación de estación mareográfica y meteorológica en el PNN Gorgona. Se aprobó la reubicación de esta estación, ya que de acuerdo a la zonificación, se ajusta al nuevo sitio como una actividad de investigación.
*Concepto técnico 20132300072451 del 8 de octubre de 2013, referente a la necesidad o no de requerirle Diagnóstico Ambiental de Alternativas al proyecto de obras de protección costera en el sector de Playetas, en el PNN Corales del Rosario y San Bernardo.
*Oficio a la ANLA en el que se informó sobre no viabilidad al Proyecto de alumbrado en la Parcela 123 al interior del Sff Galeras. (Oficio 20132000060461 -  2013-08-13).
*Oficio al PNN Tayrona sobre la no viabilidad de iniciar labores de reparación y mantenimiento a infraestructuras localizadas al interior del Parque ( Oficio 20132300070271 - 2013-10-01) 
*Oficio a la ANLA en donde se reitera concepto de no viabilidad para la instalación de tendido eléctrico en un sector del PNN Puracé (Oficio 70261 del 1 de octubre de 2013). 
*Oficio a la firma consultora Ambiotec  sobre el proyecto vial “Doble Calzada Ciénaga- Tasajera”. Vía Parque Isla de Salamanca” (Oficio 20132300070251  2013-09-26), reitera respuesta de no viabilidad ambiental. 
*Oficio a la ANLA sobre imposibilidad de pronunciamiento sobre el proyecto de Tendido de Fibra Óptica – Plan Bianual III – Enlace 27 por parte de Colombia Telecomunicaciones S.A E.S.P (Oficio 20132000070571 -  2013-09-27).
*Memorando a la Subdirección de Sostenibilidad y Servicios Ambientales con concepto técnico sobre alojamiento Teyuna en el Parque Sierra Nevada de Santa Marta.  Elaborado por Natalí Arenas. 
*Correo electrónico con evaluación jurídica sobre las actividades de restauración en el PNN Yariguíes, sector Centro Occidente. Pendiente de evaluación ambiental final. 
Matriz de Seguimiento a Proyectos de infraestructura actualizada: 1</t>
  </si>
  <si>
    <t>% de áreas con vocación ecoturística han mantenido o mejorado el estado de conservación de sus VOC a través de la implementación de planes de uso público</t>
  </si>
  <si>
    <t>Las áreas que han realizado sus ejercicios de planificacion del ecoturismo  a traves de la construccion de los planes de uso público-ecoturismo son: (7 Ap) PNNUtría, SFF Flamencos, PNN Cocuy, PNN Old Providence, PNN Corales del Rosario, SFF Otun Quimbaya y Vipis.
Por su parte, las áreas portegidas que tiene diseñado el monitoreo de impactos del ecoturismo son: (12 Ap) PNN Utría, SFF Flamencos, PNN Cocuy, PNN Old Providence, PNN Corales del Rosario, SFF Otun Quimbaya, PNN Gorgona (área terrestre y Marina), SFF Malpelo, PNN Sierra Nevada de Santa marta (Sector Teyuna), PNN Tayrona, PNN Nevados y Vipis
A pesar de lo anterior, las áreas que actualmente implementan los ejercicios de planificacion y ordenamiento  del ecoturismo incluido el monitoreo de impactos a traves del cual se podria concocer si el ecoturismo esta contribuyendo a mantener o mejorar los valores objeto de conservación son:  (1 Ap) Vipis.</t>
  </si>
  <si>
    <t>En el primer trimestre, se realizo una reunión con la Subdirección de Sostenibilidad y Negocios Ambientales - SSNA para articular los temas de su competencia dentro de la estructura de desarrollo de contenidos conceptuales y metodológicos de la guía, como son: Diseño de la experiencia del visitante, esquemas de prestación de servicios de ecoturismo comunitario y concesiones ecoturisticas.
Adicionalmente, se trabajó en la organización del segundo taller a realizarse en Otun Quimbaya entre el 6 y el 10 de mayo, que tiene como objetivo la presentación de esta guía con las áreas protegidas y Direcciones Territoriales en el marco del Proyecto FOCA. El producto desde la competencia del GPM, se  encuentra en un 85% del total, ya que es necesario complementar lo relacionado con interpretación ambiental. 
La SSNA desde su competencia esta elaborando dos capítulos, con los cuales se tendría el 100% de la guía.  Una vez, se realice el taller de socialización con las áreas y DT en mayo de este año,  se procede a realizar los últimos ajustes y se tendrá en el 100%, para su adopción.</t>
  </si>
  <si>
    <t>En el primer trimestre se realizó una reunión con la SSNA para articular los temas de su competencia con el trabajo adelantado en el GPM, entre estos temas se encuentra: Diseño de la experiencia del visitante, esquemas de la prestación de servicios del ecoturismo comunitario, concesiones ecoturisticas dentro de la estructura, desarrollo de contenidos conceptuales y metodológicos de la guía. Las dos dependencias se comprometieron a entregar un documento consolidado a finales de abril con el fin de socializarlo en el taller de ecoturismo en el mes de mayo 2013. 
Entre el 6 y el 10 de mayo, se realizó el taller mencionando en el SFF Otún Quimbaya , que tiene como objetivo la presentación de esta guía con las áreas protegidas y Direcciones Territoriales en el marco del Proyecto FOCA, aplicando de manera metodológica la guía con el fin de validarla y ajustarla de acuerdo a los aportes de los asistentes. Este documento será enviado a las áreas protegidas, Direcciones Territoriales y el Metsähallitus Heritage Service (MHS)  a finales de julio y se planea su edición en el mes de julio de 2013.</t>
  </si>
  <si>
    <t>Entre el 6 y el 10 de mayo, se realizó el taller mencionando en el SFF Otún Quimbaya , que tuvo como objetivo la presentación de esta guía con las áreas protegidas y Direcciones Territoriales en el marco del Proyecto FOCA, aplicando de manera metodológica la guía con el fin de validarla y ajustarla de acuerdo a los aportes de los asistentes. Este documento fue enviado a las áreas protegidas, Direcciones Territoriales y el Metsähallitus Heritage Service (MHS) a finales de julio, se recibieron los aportes y se realizaron los ajustes sugeridos. Adicionalmente, se participo en el taller de diseño de la experiencia de visita liderado por la SSNA realizado en el SFF Otun Quimbaya entre el 16 y el 19 de septiembre, en donde se realizo una aplicación práctica de la propuesta que integra la planificación del ecoturismo y de la interpretación ambiental y el diseño de la experiencia de visita. A partir de este taller se identificaron aspectos que es es necesario mejorar en la propuesta.  
El 29 de mayo de 2013, se generó la resolución 531 de 2013 mediante la cual se establecen las directrices para la planificación en para áreas protegidas de una actividad permitida- ecoturismo. Este instrumento jurídico se convierte en el orientador que en adelante determinará de manera los mínimos a través de los cuales se debe planificar el ecoturismo, éstas directrices se empiezan a aplicar actualmente en los ejercicios de actualización de planes de manejo para áreas con vocación ecoturística.
En el mes de junio 2013, se expide a la concesión Unión Temporal Tayrona la certificación para acceder a la exención tributaria que otorga la DIAN de acuerdo a la normatividad existente para beneficiar a prestadores de servicios ecoturísticos. 
En el mes de julio 2013, se participó en la Agenda Ambiental Interministerial Mincomercio- Minambiente con el fin de adelantar la revisión y aprobación del Plan de Acción 2013-2014.</t>
  </si>
  <si>
    <t>En el primer trimestre se realizó una reunión con la SSNA para articular los temas de su competencia con el trabajo adelantado en el GPM, entre estos temas se encuentra: Diseño de la experiencia del visitante, esquemas de la prestación de servicios del ecoturismo comunitario, concesiones ecoturisticas dentro de la estructura, desarrollo de contenidos conceptuales y metodológicos de la guía. Las dos dependencias se comprometieron a entregar un documento consolidado a finales de abril con el fin de socializarlo en el taller de ecoturismo en el mes de mayo 2013. 
Entre el 6 y el 10 de mayo, se realizó el taller mencionando en el SFF Otún Quimbaya, que tuvo como objetivo la presentación de esta guía con las áreas protegidas y Direcciones Territoriales en el marco del Proyecto FOCA, aplicando de manera metodológica la guía con el fin de validarla y ajustarla de acuerdo a los aportes de los asistentes. Este documento fue enviado a las áreas protegidas, Direcciones Territoriales y el Metsähallitus Heritage Service (MHS) a finales de julio, se recibieron los aportes y se realizaron los ajustes sugeridos. Adicionalmente, se participo en el taller de diseño de la experiencia de visita liderado por la SSNA realizado en el SFF Otun Quimbaya entre el 16 y el 19 de septiembre, en donde se realizo una aplicación práctica de la propuesta que integra la planificación del ecoturismo y de la interpretación ambiental y el diseño de la experiencia de visita. A partir de este taller se identificaron aspectos que es es necesario mejorar en la propuesta.  
El 29 de mayo de 2013, se generó la resolución 531 de 2013 mediante la cual se establecen las directrices para la planificación en para áreas protegidas de una actividad permitida- ecoturismo. Este instrumento jurídico se convierte en el orientador que en adelante determinará de manera los mínimos a través de los cuales se debe planificar el ecoturismo, éstas directrices se empiezan a aplicar actualmente en los ejercicios de actualización de planes de manejo para áreas con vocación ecoturística.
En el mes de junio 2013, se expidió a la concesión Unión Temporal Tayrona la certificación para acceder a la exención tributaria que otorga la DIAN de acuerdo a la normatividad existente para beneficiar a prestadores de servicios ecoturísticos. 
Adicional, se tuvo participación y apoyo en la realización del Taller Diseño de la Experiencia de Visita para la conservación DEV realizado en el SFF Otun Quimbaya entre el 16 y el 19 de septiembre, y que tuvo como objetivo: Presentar a las direcciones territoriales y a las áreas protegidas el proceso de Diseño de Experiencias de Visita para la conservación y su rol en la Planificación del Ecoturismo en Parques Nacionales Naturales a través de un ejercicio práctico aplicable a la un área protegida.
Entre el 12 y el 15 de noviembre en la ciudad de Santa Marta, se realizaó la publicación y socialización de la Guía para la Planificación del ecoturismo en las AP del SPNN, la cual resultó del trabajo conjunto con las AP y DT a través de la financiación del Proyecto de Fortalecimiento de Capacidades Técnicas para los funcionarios del SPNN.</t>
  </si>
  <si>
    <t>Desarrollo e implementación de ejercicios de ordenamiento ecoturístico en áreas con vocación ecoturistica en el marco de sus planes de manejo.</t>
  </si>
  <si>
    <t>Areas con vocación ecoturística implementan ejercicios de ordenamiento ecoturístico</t>
  </si>
  <si>
    <t>JORGE LOTERO</t>
  </si>
  <si>
    <t>% de las presiones priorizadas a 2010 para el SPNN, originadas por infracciones ambientales, intervenidas mediante el ejercicio efectivo de la función sancionatoria y/o a través de procesos penales</t>
  </si>
  <si>
    <t>0,00%</t>
  </si>
  <si>
    <t>40,00%</t>
  </si>
  <si>
    <t>Revisada la información se encontró lo siguiente: 
1. El indicador siempre arroja un porcentaje del 100% de las presiones originadas por infracciones ambientales intervenidas mediante el ejercicio efectivo de la función sancionatoria. Tendríamos que preguntarnos si el indicador refleja la realidad de las áreas? 
2. Del listado de presiones que se unificó en la hoja metodológica, se observa que el mayor numero de procesos sancionatorios es en el tema de Pesca (76 exp.)  seguido de Infraestructura en las áreas (71 exp)  y Tala o Socola ( Exp 68)
3. Dentro del PAI no existe meta que refleje la gestión de la labor de control y vigilancia que se realizan desde las áreas, complemento ideal para contrastar los resultados de esta meta con la realidad que arrojan los recorridos, operativos, y demás actividades de control que se orientan desde el Grupo de Planeación del Manejo y que solo se reportan en el POA. 
4. La información reportada no incluyen datos de la mayoría de las áreas protegidas, es el resultado de la información documental que reposan en los expedientes de las Direcciones Territoriales que son primera instancia según la Resolución 0476-2012.  Por ejemplo, de DTCA solamente se reporto información del Parque Corales. 
5. En la Dirección Territorial Amazonía y Andes Nororientales por temas de orden público se da prevalencia al manejo de las presiones a través de denuncias penales y no a través del proceso sancionatorio, según se informó.  En la DT Amazonía  solamente se llevan sancionatorios por temas de tala y dos por minería. Tendríamos que complementar los datos de esta meta con la que se reporte con la Oficina de Gestión del Riesgo para validar.</t>
  </si>
  <si>
    <t>Resoluciones expedidas declarando caducidad: 4
Oficios: 48
Memorando impulso procesal: 1
Actas notificación personal: 6
Constancia ejecutoria: 10
Derecho de petición: 2</t>
  </si>
  <si>
    <t>Matriz de seguimiento a procesos sancionatorios  actualizada</t>
  </si>
  <si>
    <t>La Matriz del estado de solicitudes de trámites actualizada en lìnea.</t>
  </si>
  <si>
    <t>Oficio 20132300055251 del 22 de julio de 2013, se contesta solicitud de la Unión Temporal Corredores Arteriales, donde exponen la necesidad de intervenir un Box coulvert en la vía Isnos Paletará, al respecto se aclara que esa solicitud debe hacerse dentro del marco de la licencia ambiental.</t>
  </si>
  <si>
    <t>SEGUIMIENTO A CONCESIONES DE AGUAS: Se elaboraron los informes de seguimiento de las concesiones de aguas superficiales de los Acueductos La Leonera, ASUAP, Pichindé (Los Cárpatos, Los Duques y la Honoria), Acuabuitrera y El Cabuyo en el PNN Farallones que sirven como lineamiento técnico para que los funcionarios y contratistas de las Áreas realicen el seguimiento de forma adecuada.</t>
  </si>
  <si>
    <t>Oficio 20132300046393 del 10 de julio de 2013 al PNN Pisba, aclarando que la construcción de un puente peatonal al interior del área protegida, debe surtir el trámite de licenciamiento ante la ANLA.</t>
  </si>
  <si>
    <t>Definir lineamientos tècnico-jurìdicos para la valoraciòn del daño ambiental en el SPNN</t>
  </si>
  <si>
    <t>Lineamiento elaborado</t>
  </si>
  <si>
    <t>Definir lineamientos tècnico-jurìdicos para la imposiciòn de sanciones de acuerdo con el Decreto 3678 de 2010</t>
  </si>
  <si>
    <t>Adelantar procesos sancionatorios ambientales (Tramitar pasivos, resolver recursos e iniciar acciones sancionatorias) de acuerdo a la competencia de la Subdirecciòn de Gestiòn y Manejo</t>
  </si>
  <si>
    <t>Matriz de seguimiento a procesos sancionatorios actualizada en lìnea</t>
  </si>
  <si>
    <t>Se reformuló la matriz de seguimiento a procesos sancionatorios existente al año 2012, adecuando sus casillas y la forma de registro de información.</t>
  </si>
  <si>
    <t>Se reformuló la matriz de seguimiento a procesos sancionatorios existente al año 2012, adecuando sus casillas y la forma de registro de información. Actualmente, los profesionales adscritos al equipo sancionatorio del GTEA-SGM alimentan constantemente esta matriz con las actuaciones proferidas.</t>
  </si>
  <si>
    <t>Conceptos técnicos</t>
  </si>
  <si>
    <t>% de expedientes (recibidos con posterioridad a Dic 2011) tramitados o resueltos mediante Actos Administrativos y Oficios proferidos</t>
  </si>
  <si>
    <t>Revisión y/o diagnóstico del 100% de los expedientes (136)</t>
  </si>
  <si>
    <t>Revisión y/o diagnóstico del 100% de los expedientes (136)
Con posterioridad a Diciembre de 2011, el GTEA-SGMAP recibió 5 expedientes sancionatorios, de los cuales fue tramitado 1 expediente durante el periodo comprendido entre el 1° de enero de 2013 y el 30 de junio de 2013.</t>
  </si>
  <si>
    <t>Con posterioridad a Diciembre de 2011, el GTEA-SGMAP ha recibido 9 expedientes sancionatorios a fin de resolver Recursos de Apelación interpuestos, de los cuales, a la fecha, se han tramitado y/o resuelto 4 expedientes, así:
-1 Auto que decreta pruebas
- 1 Oficio devolviendo el expediente por no concederse el recurso de reposición en vía gubernativa
- 1 Resolución que declara caducidad
- 1 Resolución que resuelve el Recurso de Apelación.</t>
  </si>
  <si>
    <t>Concepto técnico 20132000003606 del 17 de julio de 2013, conexión vial Cartagena Barú, se concluyó que el proyecto no es viable, al afectar VOC del área protegida e involucrar actividades no permitidas según el decreto 622 de 1977.</t>
  </si>
  <si>
    <t>% de expedientes resueltos mediante Actos Administrativos y Oficios proferidos a fin de resolver el pasivo.</t>
  </si>
  <si>
    <t>Teniendo en cuenta el universo de 138 expedientes correspondientes al pasivo sancionatorio, el GTEA-SGMAP durante el periodo comprendido entre el 1° de enero de 2013 y el 30 de junio de 2013, ha resuelto de manera definitiva 76 expedientes sancionatorios del pasivo, lo cual corresponde al 55,01% del total de expedientes. Así mismo, el GTEA-SGMAP ha tramitado e impulsado los expedientes restantes, a través de la realización de 58 actuaciones, entre oficios, requerimientos, memorandos y Autos.</t>
  </si>
  <si>
    <t>Teniendo en cuenta que al 30/06/2013 el grupo jurídico sancionatorio del GTEA-SGMAP tenía a cargo 138 expedientes (132 expedientes del pasivo y 6 expedientes para resolver recurso de apelación), se tiene que durante el periodo comprendido entre el 1° de enero de 2013 y el 30 de septiembre de 2013, en lo que respecta a la resolución del pasivo sancionatorio, el GTEA-SGMAP ha resuelto de manera definitiva 96 expedientes, lo cual corresponde al 72,72% del total de expedientes correspondientes al pasivo.</t>
  </si>
  <si>
    <t>Concepto técnico 20132300003626 del 24 de julio de 2013,  sobre solicitud de modificación de sitio de instalación de estación mareográfica y meteorológica en el PNN Gorgona. Se aprobó la reubicación de esta estación, ya que de acuerdo a la zonificación, se ajusta al nuevo sitio como una actividad de investigación.</t>
  </si>
  <si>
    <t>3.3.1</t>
  </si>
  <si>
    <t>Contribuir al ordenamiento del territorio aportando a la conectividad de la estructura ecológica principal del pais teniendo como núcleo las Areas Protegidas.</t>
  </si>
  <si>
    <t>% de los subsistemas regionales del SINAP identifican la EEP de su región, con las areas del SPNN como nucleo, y promueven e implementan figuras de ordenamiento para su consolidación.</t>
  </si>
  <si>
    <t>Para cada una de las provincias biogeográficas se generaron mapas por atributo ecológico; configuración especial, heterogeneidad y continuidad. Adicional, se generaron tablas en excel con los resultados cuantitativos de los indicadores. Los atributos ecológicos y sus respectivos indicadores se calcularon para las siete Provincias biogeográficas del pais, a saber: Sierra, Guayanas, Nor-andina, Pericaribeño, Amazonica, Choco-magdalena y Orinoquía. º
Los mapas de estado de conservación de los atributos ecológicos es el punto de partida para complementar los mapas de estructura ecológica. En este sentido, las territoriales deben aportar la información de servicios ecosistemicos para terminar este proceso.</t>
  </si>
  <si>
    <t>Para el año 2012, se termino el instructivo metodológico para el análisis de  estructura ecológica e integridad ecológica. Durante la construcción del instructivo se tomo el Parque Nacional Natural Sanquianga como ejemplo práctico para el desarrollo de la evaluación de integridad filtro grueso. Adicionalmente, se implementaron los indicadores de integridad ecológica para 24 áreas protegidas, con sus respectivas tablas y para algunas de ellas, se generaron mapas adicionales para un mejor análisis. Es importante aclarar que el mencionado instructivo es para realizar un análisis de integridad para filtro grueso y que para elaborar un análisis de integridad completo es necesario incluir los VOCs de filtro fino.
Por otra parte, se construyó un documento conceptual y metodológico para analizar el estado de las distintas regiones del territorio colombiano. Dicho documento contiene un capitulo de antecedentes en donde se menciona los trabajos y avances desarrollados en el país en relación al tema de EEP, también se cuenta con un capitulo  de marco conceptual en donde se señalan los diferentes temas que incluye la EEP, entre estos, servicios ecosistémicos, integridad ecológica, ecosistemas y conectividades, entre otros. También se presenta un capítulo con las definiciones y conceptualizaciones de EEP con su respectivo marco normativo; otro donde se menciona la pertinencia de la EEP en el marco de las áreas protegidas del SINAP y finalmente se explica la metodología a través de la cual se logra construir un mapa de estado de conservación de una región.</t>
  </si>
  <si>
    <t>Este instructiuvo ya fue diseñado en el 2012</t>
  </si>
  <si>
    <t>Concepto técnico 20132300072451 del 8 de octubre de 2013, referente a la necesidad o no de requerirle Diagnóstico Ambiental de Alternativas al proyecto de obras de protección costera en el sector de Playetas, en el PNN Corales del Rosario y San Bernardo.</t>
  </si>
  <si>
    <t>Realizar análisis de integridad Ecologica en las Areas Protegidas del Sistema de Parques</t>
  </si>
  <si>
    <t>Documento por Ap en el que se presentan los resultados de los indicadores de integridad ecológica</t>
  </si>
  <si>
    <t>Socializar los resultados de los  análisis de intergridad y estructura ecológica con otras autoridades para la inclusión de las recomendaciones en el ordenamiento del territorio</t>
  </si>
  <si>
    <t>No. de provincias con análisis de estructura ecológica (estado de conservación) como herramienta de apoyo para la Planeación y Ordenamiento regional y local.</t>
  </si>
  <si>
    <t>Actualmente,  6 áreas protegidas tienen análisis de integridad ecológica dentro de sus planes de manejo, entre las que se encuentra: Catatumbo, Corales del Rosario, Katios, Utria, Amacayacu y Farallones. En contexto regional 2 de la 9 bioprovincias ya tienen análisis de Estructura Ecológica, éstas son: Choco Magdalena y Orinoquia.</t>
  </si>
  <si>
    <t>Actualmente,  6 áreas protegidas tienen análisis de integridad ecológica dentro de sus planes de manejo, entre las que se encuentra: Catatumbo, Corales del Rosario, Katios, Utria, Amacayacu y Farallones. En contexto regional 5 de la 9 bioprovincias ya tienen análisis de Estructura Ecológica, éstas son: Pericaribeño, Sierra, Choco Magdalena, Orinoquia y Norandina.</t>
  </si>
  <si>
    <t>Actualmente, 6 áreas protegidas tienen análisis de integridad ecológica dentro de sus planes de manejo, entre las que se encuentra: Catatumbo, Corales del Rosario, Katios, Utria, Amacayacu y Farallones. 
En contexto regional 7 bioprovincias ya tienen análisis de Estructura Ecológica, éstas son: Pericaribeño, Sierra, Choco Magdalena, Orinoquia, Guayana, Amazonía y Norandina. Para complementar el ejercicio de estructura ecológica es necesario que se incluya información proveniente y discutida por cada una de las territoriales, que soporte los análisis de funcionalidad ecosistemica. Dicho ejercicio técnico y operativo se debe abordar con apoyo de las territoriales, del grupo SIR, SINAP y GPM.</t>
  </si>
  <si>
    <t>Actualmente, 24 áreas protegidas tienen análisis de integridad ecológica dentro de sus planes de manejo. En contexto regional 7 bioprovincias ya tienen análisis de Estructura Ecológica, éstas son: Pericaribeño, Sierra, Choco Magdalena, Orinoquia, Guayana, Amazonía y Norandina. Para complementar el ejercicio de estructura ecológica es necesario que se incluya información proveniente y discutida por cada una de las territoriales, que soporte los análisis de funcionalidad ecosistemica. Dicho ejercicio técnico y operativo se debe abordar con apoyo de las territoriales, del grupo SIR, SINAP y GPM.</t>
  </si>
  <si>
    <t>3.4.1.</t>
  </si>
  <si>
    <t>Desarrollar y promover el conocimiento  de los valores naturales, culturales y los beneficios ambientales de las áreas protegidas, para la toma de decisiones de PNN.</t>
  </si>
  <si>
    <t>% de los VOC definidos para el sistema cuentan con una línea base de información actualizada conforme a los ejercicios de planificación para el manejo de las áreas y el sistema</t>
  </si>
  <si>
    <t>Basados en los ajustes de la hoja metodológica se realiza el reporte de avance por cada actividad propuesta en la descripción metodológica:
1. Elaborar la metodología que orientará la selección de los VOC de sistema y realizar su socialización con las Direcciones Territoriales (cumplido 20%): En el 2012 se contó con el documento de ruta metodológica para la selección de VOC a nivel del sistema, este detalla los elementos propuestos a nivel de fauna, flora y ecosistemas y la ruta para abordaje con las DT y AP. En el I semestre de 2013 se realizaron reuniones con expertos para el ajuste de la propuesta de ruta metodológica para la selección de VOC a nivel del sistema. Se realizó socialización con el director para Colombia de WCS el 12 de marzo, con el INVEMAR el 26 de abril y en el encuentro nacional de monitoreo, investigación, vida silvestre y grupo temático de agua del 10 al 24 de mayo. 
2. Selección de los VOC de Sistema mediante concertación con las Direcciones Territoriales, con el fin de dar cobertura a todos los elementos relevantes para la conservación en las diferentes regiones del país (Sin cumplir en totalidad):  A nivel general se seleccionan los siguientes elementos:
    -Biomas priorizados a través del análisis de representatividad basados en el nuevo mapa de ecosistemas
    -Biomas-ecosistemas estratégicos dentro de la planeación y articulación territorial
    -Cuencas priorizadas en el trabajo con el GTEA, DT y las áreas por concepto de prestación de servicios ecosistémicos
A nivel de las territoriales se han seleccionado los siguientes elementos:
Pacífico: 
    -Corales de los PNN Utría, Gorgona y SFF Malpelo
    -Manglares del litoral pacífico presentes en Sanquianga, Uramba y Utría
    -Recurso hidrobiológico clave para subsistencia de comunidades en área de influencia de las áreas (Piangua, 3 especies de peces) 
Caribe:
   -Manglares VOC de CGSM, Tayrona y Corales
   -Bosque seco ubicado en PNN Tayrona, Colorados y Old Providence
   -Tortugas marinas (Grupo funcional)
   -4 especies de peces clave en el soporte a la actividad pesquera
Andes Nororientales: 
    -Subtribu de frailejones (Espeletiinae) de la cordillera Oriental seleccionados como VOC dentro de los PNN Tamá, Cocuy, Pisba y el SFF Guanentá (8 sp)
    -Poblaciones de Oso Andino de los PNN Pisba, Cocuy y Tamá.
Andes Occidentales:
  -Grandes mamíferos en el marco de ecosistemas de relevancia regional para Andes Occidentales (Macizo Colombiano, Eje Cafetero). Oso y Danta de Montaña
Amazonía:
  -Tortuga Charapa (Podonecmis expansa) 
  -Mono churuco (Lagothrix lagothricha)
Orinoquia:
  -Ecosistemas de transición Andino-Orinocenses-Amazónicos
  -Ecosistemas propios de la Orinoquia (PNN EL Tuparro)
Pendientes para la finalización de la actividad: Se tiene programada una agenda para finalizar el ejercicio de concertación con las DT.</t>
  </si>
  <si>
    <t>Identificación de los Valores Objeto de Conservación  - VOC a nivel de Sistema y área de PNN.</t>
  </si>
  <si>
    <t>En el I trimestre de 2013 se realizaron reuniones con expertos para el ajuste de la propuesta de ruta metodológica para la selección de VOC a nivel del sistema, el cual detalla los elementos propuestos a nivel de fauna, flora y ecosistemas. Adicional, se realizó la reunión de socialización con el director para Colombia de WCS el día 12 de marzo. Según la propuesta de la SGM, la siguiente socialización del producto se realizará el día 26 de Abril con el INVEMAR y el ajuste final se realizará en mayo en el encuentro nacional de monitoreo.</t>
  </si>
  <si>
    <t>En el I semestre de 2013 se realizaron reuniones con expertos para el ajuste de la propuesta de ruta metodológica para la selección de VOC a nivel del sistema, el cual detalla los elementos propuestos a nivel de fauna, flora y ecosistemas. En este sentido, se realizó socialización con el director para Colombia de WCS el 12 de marzo, con el INVEMAR el 26 de abril y en el encuentro nacional de monitoreo, investigación, vida silvestre y grupo temático de agua del 10 al 24 de mayo. 
Se estableció con los profesionales temáticos de las Direcciones Territoriales la necesidad de regionalizar los VOC nacionales y de distribuirlos a partir de grupos de áreas protegidas. Como ejemplo, están los frailejones endémicos de las áreas del norte de la cordillera oriental (Pisba, cocuy, Tamá), la Población de oso andino de áreas del macizo Colombiano (Puracé, Doña Juana, Nevado del Huila, Hermosas) y corales del pacífico distribuidos en las áreas Utria, Gorgona y Malpelo.
El trabajo referente a especies y poblaciones está en su fase final de ajuste, para el tema de ecosistemas se espera el mapa oficial de Parques Nacionales (anunciado para la primera semana de Julio), donde utilizando el criterio de representatividad y aporte a servicios ecosistémicos se seleccionarán los que correspondan a la definición de VOC nacionales.
Referente a los VOC nacionales seleccionados, se empezará el trabajo de desarrollo de portafolios de proyectos, en coordinación con el subprograma de Vida Silvestre.</t>
  </si>
  <si>
    <t>En el I semestre de 2013 se realizaron reuniones con expertos para el ajuste de la propuesta de ruta metodológica para la selección de VOC a nivel del sistema, la cual detalla los elementos propuestos a nivel de fauna, flora y ecosistemas. En este sentido, se realizó la socialización con el director para Colombia de WCS el 12 de marzo, con el INVEMAR el 26 de abril y en el encuentro nacional de monitoreo, investigación, vida silvestre y grupo temático de agua del 10 al 24 de mayo.
Con los profesionales temáticos de las Direcciones Territoriales se estableció la necesidad de regionalizar los VOC de sistema y de distribuirlos a partir de grupos de áreas protegidas. Como ejemplo, están los frailejones endémicos de las áreas del norte de la cordillera oriental (Pisba, cocuy, Tamá), la Población de oso andino de áreas del macizo Colombiano (Puracé, Doña Juana, Nevado del Huila, Hermosas) y Corales del pacífico distribuidos en las áreas Utria, Gorgona y Malpelo.
En el mes de agosto en el SFF Otún Quimbaya se socializó la propuesta de ruta metodológica para la selección y monitoreo de VOC de Sistema en el comité de seguimiento de la SGM, siendo los siguientes:
Generales:
    -Biomas priorizados a través del análisis de representatividad basado en el nuevo mapa de ecosistemas de Parques Nacionales
    -Biomas-ecosistemas estratégicos dentro de la planeación y articulación territorial
    -Cuencas priorizadas en el trabajo con el GTEA, DT y las áreas por concepto de prestación de servicios ecosistémicos
Pacífico:
    -Corales de los PNN Utría, Gorgona y SFF Malpelo
    -Manglares del litoral pacífico presentes en Sanquianga, Uramba y Utría
    -Recurso hidrobiológico clave para subsistencia de comunidades en área de influencia de las áreas (Piangua, 3 especies de peces)
Caribe:
   -Manglares VOC de CGSM, Tayrona y Corales
   -Bosque seco ubicado en PNN Tayrona, Colorados y Old Providence
   -Tortugas marinas (Grupo funcional)
   -4 especies de peces clave en el soporte a la actividad pesquera
DTAN: 
    -Subtribu de frailejones (Espeletiinae) de la cordillera Oriental seleccionados como VOC dentro de los PNN Tamá, Cocuy, Pisba y el SFF Guanentá (8sps)
    -Poblaciones de Oso Andino de los PNN Pisba, Cocuy y Tamá.
DTAO:
  -Grandes mamíferos en el marco de ecosistemas de relevancia regional para Andes Occidentales (Macizo Colombiano, Eje Cafetero). Oso y Danta de Montaña
Amazonía:
  -Tortuga Charapa (Podonecmisexpansa) 
Orinoquia:
  -Ecosistemas de transición Andino-Orinocenses-Amazónicos
  -Ecosistemas propios de la Orinoquia (PNN EL Tuparro)
La anterior propuesta referente a especies y poblaciones está en fase final de ajuste con las direcciones territoriales. Para ecosistemas en el mes de diciembre el grupo de GSIGR se comprometió a entregar el mapa de representatividad basado en el nuevo mapa de ecosistemas, esto se utilizará como insumo para los VOC de filtro grueso.
Referente a los VOC nacionales seleccionados, se empezará el trabajo de desarrollo de portafolios de proyectos, en coordinación con el subprograma de Vida Silvestre.</t>
  </si>
  <si>
    <t>En el I semestre de 2013 se realizaron reuniones con expertos para el ajuste de la propuesta de ruta metodológica para la selección de VOC a nivel del sistema, la cual detalla los elementos propuestos a nivel de fauna, flora y ecosistemas. En este sentido, se realizó la socialización con el director para Colombia de WCS el 12 de marzo, con el INVEMAR el 26 de abril y en el encuentro nacional de monitoreo, investigación, vida silvestre y grupo temático de agua del 10 al 24 de mayo.
Con los profesionales temáticos de las Direcciones Territoriales se estableció la necesidad de regionalizar los VOC de sistema y de distribuirlos a partir de grupos de áreas protegidas. Como ejemplo, están los frailejones endémicos de las áreas del norte de la cordillera oriental (Pisba, Cocuy, Tamá), la Población de oso andino de áreas del macizo Colombiano (Puracé, Doña Juana, Nevado del Huila y Hermosas) y Corales del pacífico distribuidos en las áreas Utria, Gorgona y Malpelo.
En el mes de agosto en el SFF Otún Quimbaya se socializó la propuesta de ruta metodológica para la selección y monitoreo de VOC de Sistema en el comité de seguimiento de la SGM, siendo los siguientes:
Generales:
    -Biomas priorizados a través del análisis de representatividad basado en el nuevo mapa de ecosistemas de Parques Nacionales. 
    -Biomas-ecosistemas estratégicos dentro de la planeación y articulación territorial. 
    -Cuencas priorizadas en el trabajo con el GTEA, DT y las áreas por concepto de prestación de servicios ecosistémicos. 
Pacífico:
    -Corales de los PNN Utría, Gorgona y SFF Malpelo. 
    -Manglares del litoral pacífico presentes en Sanquianga, Uramba y Utría. 
    -Recurso hidrobiológico clave para subsistencia de comunidades en área de influencia de las áreas (Piangua, 3 especies de peces). 
Caribe:
   -Manglares VOC de CGSM, Tayrona y Corales. 
   -Bosque seco ubicado en PNN Tayrona, Colorados y Old Providence. 
   -Tortugas marinas (Grupo funcional). 
   -4 especies de peces clave en el soporte a la actividad pesquera. 
DTAN: 
    -Subtribu de frailejones (Espeletiinae) de la cordillera Oriental seleccionados como VOC dentro de los PNN Tamá, Cocuy, Pisba y el SFF Guanentá (8sps). 
    -Poblaciones de Oso Andino de los PNN Pisba, Cocuy y Tamá. 
DTAO:
  -Grandes mamíferos en el marco de ecosistemas de relevancia regional para Andes Occidentales (Macizo Colombiano, Eje Cafetero). Oso y Danta de Montaña. 
Amazonía:
  -Tortuga Charapa (Podonecmis expansa). 
Orinoquia:
  -Ecosistemas de transición Andino-Orinocenses-Amazónicos. 
  -Ecosistemas propios de la Orinoquia (PNN EL Tuparro). 
Después de validar y trabajar con las Direcciones Territoriales se llegó al siguiente listado para un total de 15 VOC de sistema:
1. Oso de anteojos
2. Danta de montaña
3. Tortuga charapa
4. Ecosistemas que conforman la conectividad andinoamazonica
5. Manglares pacifico y Caribe
6. Corales Pacifico
7. Caimán Aguja Caribe
8. Tribu Espeletia Cordillera Oriental
9. Cuencas de drenaje andino orinocense
10. Ecosistemas priorizados (cuenta como uno solo)
11. Especies pesqueras de interés comercial para pacífico y caribe (3)
12. Recurso hidrobiológico pacifico (2)
A la fecha, se ha avanzado en la consolidación de información secundaria de línea base de 4 VOC:
1. Oso
2. Manglares
3. Corales
4. Ecosistemas (integridad)
De los anteriores VOC de sistema seis cuentan con diseños de monitoreo:
1. Oso de anteojos
2. Danta de Montaña
3. Tortuga Charapa
4. Manglares
5. Corales
6. Ecosistemas (integridad)
En el mes de diciembre se consolidó el documento final de VOC de Sistema para Parques Nacionales que incluye los siguientes elementos:
-Ruta metodológica para la selección de VOC de sistema
-Criterios y aplicación por dirección territorial
-Elementos seleccionados
-Propuesta preliminar de diseños de monitoreo
-Ruta de trabajo con Vida silvestre para consolidación de programas de Conservación (a nivel de especies)
-Propuesta de inclusión en los Planes Estratégicos Territoriales
-Plan de trabajo de consolidación y ajustes para el 2014 (primer trimestre).</t>
  </si>
  <si>
    <t>Número de Áreas Protegidas con Valores Objeto de Conservación seleccionados</t>
  </si>
  <si>
    <t>Diseño de un Programa de Monitoreo para analizar el seguimiento a los Valores Objeto de Conservación que permita la toma de decisiones del manejo.</t>
  </si>
  <si>
    <t>Programas de Monitoreo diseñados, ajustados a la planeación del manejo del area</t>
  </si>
  <si>
    <t>La nueve áreas que tienen el programa de monitoreo en estado avanzado a 2012 corresponden a los Parques de Corales, Tayrona, Old Providence, Catatumbo, Orquídeas, Sanquianga, Utría, Munchique y al Santuario de Flora y Fauna Galeras. En el primer trimestre de 2013 no ha habido reportes por parte de las DT en cuanto a avances en los programas de monitoreo de las áreas.
Entre el 29 de enero y el 12 de febrero del 2013, se realizaron dos reuniones por parte del grupo de monitoreo del GPM y Natalia Florez  con el objeto del ajuste del manual de monitoreo según los nuevos avances en la actualización y reformulación de los planes de manejo, el cuál se socializará en mayo en el Encuentro Nacional de Monitoreo. Actualmente, se cuenta con la versión final de estructura de los programas de monitoreo.
En cuanto a los programas de monitoreo a nivel de área, se a coordinado las actividades para el inicio de la construcción del programa del PNN El Tuparro en el marco del proyecto financiado por el Fondo de Acción Ambiental y la Niñez y ejecutado por WCS, IAvH y RESNATUR. Para ello, se sostuvieron reuniones virtuales con los profesionales de las DT para determinar los alcances en la construcción de los programas de monitoreo para el año 2013 y el plan de trabajo, asi como las orientaciones técnicas respectivas.</t>
  </si>
  <si>
    <t>La nueve áreas que tienen el programa de monitoreo en estado avanzado a 2012 corresponden a los Parques de Corales, Tayrona, Old Providence, Catatumbo, Orquídeas, Sanquianga, Utría, Munchique y al Santuario de Flora y Fauna Galeras. En 2013 se recibieron versiones para revisión de Malpelo (la que se reporta en avance).
Actualmente, se cuenta con diseños de monitoreo que sirven como fundamento del programa de monitoreo para Doña Juana (Cuenca del río Mayo y conflicto Oso-Gente), Churumbelos (Cuenca del río Guarapas) y Orito (Yoco y Wasipanga) construidos en el marco del proyecto Moore con la asesoría técnica de WCS.
En este periodo, se realizaron dos talleres temáticos de monitoreo: del 10 al 24 de mayo en Iguaque con el objeto de concertar acuerdos técnicos y planes de trabajo según prioridades nacionales, regionales y locales en la temática de monitoreo, investigación, vida silvestre y agua, en el que participaron los profesionales temáticos de investigación y monitoreo y de recurso hídrico de las seis territoriales y las áreas Farallones de Cali, Serranía de Yariguies, Iguaque y Galeras y profesionales de investigación, monitoreo, vida silvestre, cambio climático y concesiones de agua de la SGM. Como producto de este taller, se concertó plan de trabajo a desarrollar y se llegó a acuerdos en el tema de VOC nacionales y componentes del programa de monitoreo como anexo al plan de manejo; avances en el sistema de información de monitoreo SULA e invitación a conformar el grupo temático de agua.
En respuesta a plan de trabajo planteado, se realizó el taller de monitoreo del 19 al 21 de junio, en el que participaron los profesionales temáticos de investigación y monitoreo de las seis territoriales; profesionales de vida silvestre y control y vigilancia de Chingaza; profesionales de monitoreo de la SGM. Allí se trabajó el ciclo de formulación, que incluye metodologías como el ciclo de indagación y cadena de resultados y se trabajó el tema de diseños de monitoreo; se capacitó en el manejo práctico del sistema de información de monitoreo SULA.
En el PNN El Tuparro se inició la construcción del programa de monitoreo n el marco del proyecto financiado por el Fondo de Acción Ambiental y la Niñez y ejecutado por Parques Nacionales, WCS, IAvH y RESNATUR a través del primer taller adelantado en el área en el mes de mayo de 2013. 
Finalmente, en el marco del proyecto FOCA se desarrollaron dos talleres en los meses de abril y mayo con el fin de analizar los resultados adelantados en el proceso de monitoreo y avanzar en la construcción del Plan de Manejo del flamenco Phoenicopterus ruber para el SFF Flamencos.
Respecto al proyecto GEF Mosaicos-Macizo, se realizaron durante el semestre dos reuniones con el coordinador con el objeto de establecer los apoyos que se generarían al proceso desde la SGM. En este momento se encuentran en revisión los marcos de monitoreo remitidos de 4 mosaicos.</t>
  </si>
  <si>
    <t>Las nueve áreas que tienen el programa de monitoreo en estado avanzado a 2012 corresponden a los Parques de Corales, Tayrona, Old Providence, Catatumbo, Orquídeas, Sanquianga, Utría, Munchique y al Santuario de Flora y Fauna Galeras. En 2013 se recibieron versiones para revisión de Malpelo (la que se reporta en avance) y se enviaron observaciones al Programa de Munchique. 
Actualmente, se cuenta con diseños de monitoreo que sirven como fundamento del programa de monitoreo para Doña Juana (Cuenca del río Mayo y conflicto Oso-Gente), Churumbelos (Cuenca del río Guarapas) y Orito (Yoco y Wasipanga) construidos en el marco del proyecto Moore con la asesoría técnica de WCS.
Se realizaron dos talleres temáticos de monitoreo: del 10 al 24 de mayo en Iguaque con el objeto de concertar acuerdos técnicos y planes de trabajo según prioridades nacionales, regionales y locales en la temática de monitoreo, investigación, vida silvestre y agua, en el que participaron los profesionales temáticos de investigación y monitoreo y de recurso hídrico de las seis territoriales y las áreas Farallones de Cali, Serranía de Yariguies, Iguaque y Galeras y profesionales de investigación, monitoreo, vida silvestre, cambio climático y concesiones de agua de la SGM. Como producto de este taller, se concertó plan de trabajo a desarrollar y se llegó a acuerdos en el tema de VOC nacionales y componentes del programa de monitoreo como anexo al plan de manejo; avances en el sistema de información de monitoreo SULA e invitación a conformar el grupo temático de agua.
En respuesta al plan de trabajo planteado, se realizó el taller de monitoreo del 19 al 21 de junio, en el que participaron los profesionales temáticos de investigación y monitoreo de las seis territoriales; profesionales de vida silvestre y control y vigilancia de Chingaza; profesionales de monitoreo de la SGM. Allí se trabajó el ciclo de formulación, que incluye metodologías como el ciclo de indagación y cadena de resultados y se trabajó el tema de diseños de monitoreo; se capacitó en el manejo práctico del sistema de información de monitoreo SULA.
En el mes de septiembre se entregaron los insumos  guía de los mínimos componentes de los programas de monitoreo (tabla de contenido, tabla de priorización y propuesta de plan de trabajo).
En el PNN El Tuparro se inició la construcción del programa de monitoreo en el marco del proyecto financiado por el Fondo de Acción Ambiental y la Niñez y ejecutado por Parques Nacionales, WCS, IAvH y RESNATUR a través del primer taller adelantado en el área en el mes de mayo de 2013. Se realizó en el mes de agosto el taller de ajuste de los elementos priorizados y se hizo la selección de indicadores y el plan de trabajo para la fase de continuación de construcción del programa de monitoreo. Este programa se reporta a la meta.
En el marco del proyecto FOCA se desarrollaron dos talleres nacionales en los meses de abril y mayo con el fin de analizar los resultados adelantados en el proceso de monitoreo y avanzar en la construcción del Plan de Manejo del flamenco Phoenicopterus ruber para el SFF Flamencos. Se realizó un taller con la comunidad sobre el conocimiento ancestral del flamenco en el mes de julio. Se apoyó la revisión del documento titulado “Programa de conservación del flamenco en el Santuario de Fauna y Flora Los Flamencos, Departamento de La Guajira, costa Caribe de Colombia”. Adicionalmente se realizó la propuesta de contingentes por parte del área protegida, la DT y la SGM sobre recursos adicionales del proyecto. Se apoya la organización del evento de cierre para el mes de noviembre.
Respecto al proyecto GEF Mosaicos-Macizo, se realizaron durante el I semestre dos reuniones con el coordinador con el objeto de establecer los apoyos que se generarían al proceso desde la SGM. Se revisaron los marcos de monitoreo remitidos de 3 mosaicos y se entregaran las observaciones al coordinador del proyecto.
Finalmente, se realizó el lanzamiento de la campaña “Yo monitoreo en mis Parques Nacionales” el 16 de agosto en el comité de seguimiento de la SGM en Otún Quimbaya, mediante la firma de acta de compromiso en el proceso por parte de los coordinadores de los grupos y entrega de cartas boletín y manillas. Se envió  material de la campaña (acta de compromiso, libreta de campo, primera pieza de afiche, cartas boletín y manillas) para que en las AP y las DT se realice el mismo acto de lanzamiento de la campaña.</t>
  </si>
  <si>
    <t>En el 2013 se recibieron versiones para revisión de Malpelo (la que se reporta en avance) y se enviaron observaciones al Programa de Munchique. 
Actualmente, se cuenta con diseños de monitoreo que sirven como fundamento del programa de monitoreo para Doña Juana (Cuenca del río Mayo y conflicto Oso-Gente), Churumbelos (Cuenca del río Guarapas) y Orito (Yoco y Wasipanga) construidos en el marco del proyecto Moore con la asesoría técnica de WCS.
Se realizaron dos talleres temáticos de monitoreo: del 10 al 24 de mayo en Iguaque con el objeto de concertar acuerdos técnicos y planes de trabajo según prioridades nacionales, regionales y locales en la temática de monitoreo, investigación, vida silvestre y agua, en el que participaron los profesionales temáticos de investigación y monitoreo y de recurso hídrico de las seis territoriales y las áreas Farallones de Cali, Serranía de Yariguies, Iguaque y Galeras y profesionales de investigación, monitoreo, vida silvestre, cambio climático y concesiones de agua de la SGM. Como producto de este taller, se concertó plan de trabajo a desarrollar y se llegó a acuerdos en el tema de VOC nacionales y componentes del programa de monitoreo como anexo al plan de manejo; avances en el sistema de información de monitoreo SULA e invitación a conformar el grupo temático de agua.
En respuesta al plan de trabajo planteado, se realizó el taller de monitoreo del 19 al 21 de junio, en el que participaron los profesionales temáticos de investigación y monitoreo de las seis territoriales; profesionales de vida silvestre y control y vigilancia de Chingaza; profesionales de monitoreo de la SGM. Allí se trabajó el ciclo de formulación, que incluye metodologías como el ciclo de indagación y cadena de resultados y se trabajó el tema de diseños de monitoreo; se capacitó en el manejo práctico del sistema de información de monitoreo SULA.
En el mes de septiembre se entregaron los insumos  guía de los mínimos componentes de los programas de monitoreo (tabla de contenido, tabla de priorización y propuesta de plan de trabajo).
En el PNN El Tuparro se inició la construcción del programa de monitoreo en el marco del proyecto financiado por el Fondo de Acción Ambiental y la Niñez y ejecutado por Parques Nacionales, WCS, IAvH y RESNATUR a través del primer taller adelantado en el área en el mes de mayo de 2013. Se realizó en el mes de agosto el taller de ajuste de los elementos priorizados y se hizo la selección de indicadores y el plan de trabajo para la fase de continuación de construcción del programa de monitoreo. Este programa se reporta a la meta.
En el marco del proyecto FOCA se desarrollaron dos talleres nacionales en los meses de abril y mayo con el fin de analizar los resultados adelantados en el proceso de monitoreo y avanzar en la construcción del Plan de Manejo del flamenco Phoenicopterus ruber para el SFF Flamencos. Se realizó un taller con la comunidad sobre el conocimiento ancestral del flamenco en el mes de julio. Se apoyó la revisión del documento titulado “Programa de conservación del flamenco en el Santuario de Fauna y Flora Los Flamencos, Departamento de La Guajira, costa Caribe de Colombia”. Adicionalmente se realizó la propuesta de contingentes por parte del área protegida, la DT y la SGM sobre recursos adicionales del proyecto. Se apoya la organización del evento de cierre para el mes de noviembre.
Respecto al proyecto GEF Mosaicos-Macizo, se realizaron durante el I semestre dos reuniones con el coordinador con el objeto de establecer los apoyos que se generarían al proceso desde la SGM. Se revisaron los marcos de monitoreo remitidos de 3 mosaicos y se entregaran las observaciones al coordinador del proyecto.
Finalmente, se realizó el lanzamiento de la campaña “Yo monitoreo en mis Parques Nacionales” el 16 de agosto en el comité de seguimiento de la SGM en Otún Quimbaya, mediante la firma de acta de compromiso en el proceso por parte de los coordinadores de los grupos y entrega de cartas boletín y manillas. Se envió  material de la campaña (acta de compromiso, libreta de campo, primera pieza de afiche, cartas boletín y manillas) para que en las AP y las DT se realice el mismo acto de lanzamiento de la campaña."</t>
  </si>
  <si>
    <t>Número de temáticas con reportes generados por el sistema de información de monitoreo</t>
  </si>
  <si>
    <t>Al finalizar el 2012 se consolidaron 3 temáticas en el Sistema de Información SULA, correspondientes a: organismos aves, coberturas de la tierra y ecoturismo- En el primer trimestre de 2013 se avanza en la integración de la información de Sipein en la herramienta y en la consolidación de los indicadores de las 4 temáticas piloto.
El 22 de febrero de 2013, se llevó a cabo una reunión entre el grupo de monitoreo y el grupo GSIR  con el objeto de establecer la herramienta que se va a utilizar para la realización de los metadatos de monitoreo, acordándose emplear la herramienta Geonetwork. Conjuntamente se inició el trabajo de la plantilla para monitoreo.
Se avanza en la finalización del procedimiento de administración de la información de monitoreo con la herramienta SULA y en la integración del instructivo del procedimiento y el manual de la herramienta.</t>
  </si>
  <si>
    <t>Al finalizar el 2012 se consolidaron 3 temáticas en el Sistema de Información SULA, correspondientes a: organismos aves, coberturas de la tierra y ecoturismo. En el primer semestre de 2013 se avanza en la integración de la información de presión por pesca (Sipein) en la herramienta mediante la consolidación del árbol taxonómico de peces conjuntamente con los profesionales de recurso hidrobiológico de Pacífico y Caribe. También se consolida información de los indicadores de las temáticas piloto y verificación de cálculos.
El 22 de febrero de 2013, se llevó a cabo una reunión entre el grupo de monitoreo y el grupo GSIR  con el objeto de establecer la herramienta que se va a utilizar para la realización de los metadatos de monitoreo, acordándose emplear la herramienta Geonetwork. Conjuntamente se inició el trabajo de la plantilla para monitoreo. Se espera la instalación de los nuevos servidores para realizar la migración de los metadatos existentes y la integración de plantilla.
Se presentó la herramienta en el comité DT Pacífico el 24 de abril. Igualmente se presentó al profesional de restauración de la Secretaria de Ambiente de Bogotá y en la AUNAP en el marco del convenio de WWF y PNN Los Katíos. Con los profesionales de prevención, control y vigilancia y restauración de la SGM se avanza en la presentación de la herramienta para la inclusión de estas temáticas en el segundo semestre de este año. 
Actualmente, se avanza en la finalización de la integración del instructivo de administración de la información de monitoreo y el manual de la herramienta SULA los cuales estarán disponibles en el proceso de calidad de la institución y en la herramienta como ayuda en línea. Adicionalmente se generaron ayudas mediante videos para facilitar el uso de la herramienta.</t>
  </si>
  <si>
    <t>Al finalizar el 2012 se consolidaron 3 temáticas en el Sistema de Información SULA, correspondientes a: organismos aves, coberturas de la tierra y ecoturismo. En el 2013 se avanza en la integración de la información de presión por pesca (Sipein) en la herramienta mediante la consolidación del árbol taxonómico de peces conjuntamente con los profesionales de recurso hidrobiológico de Pacífico y Caribe. Se terminó la verificación taxonómica y se realizó la carga de este dominio y se inicia la carga de información en las estructuras de datos para el posterior cálculo de los indicadores. Se consolida información de los indicadores de temáticas piloto y verificación de cálculos.
El 22 de febrero de 2013, se llevó a cabo una reunión entre el grupo de monitoreo y el grupo GSIR  con el objeto de establecer la herramienta que se va a utilizar para la realización de los metadatos de monitoreo, acordándose emplear la herramienta Geonetwork. Conjuntamente se inició el trabajo de la plantilla para monitoreo. Se espera para octubre la instalación de los nuevos servidores para realizar la migración de los metadatos existentes y la integración de plantilla.
Se presentó la herramienta en el comité DT Pacífico el 24 de abril. Igualmente se presentó al profesional de restauración de la Secretaria de Ambiente de Bogotá y en la AUNAP en el marco del convenio de WWF y PNN Los Katíos. 
Con los profesionales de prevención, control y vigilancia y restauración de la SGM se avanza en la revisión de la información de los indicadores que serán cargados y las variables para determinar las estructuras de datos de éstas temáticas.
Se finalizó el instructivo para la administración y manejo de la información de monitoreo y se integró en la herramienta SULA como ayuda en línea, se está pendiente de la adopción de éste en el sistema de calidad. Adicionalmente se generaron ayudas mediante videos para facilitar el uso de la herramienta.</t>
  </si>
  <si>
    <t>En el 2013 se avanzó en la integración de la información de presión por pesca (Sipein) en la herramienta mediante la consolidación del árbol taxonómico de peces conjuntamente con los profesionales de recurso hidrobiológico de Pacífico y Caribe. Se terminó la verificación taxonómica y se realizó la carga de este dominio y se inició la carga de información en las estructuras de datos y el cálculo de los indicadores y verificación de resultados. Se consolidó la información de los indicadores de las temáticas piloto, verificación de cálculos y funcionamiento adecuado de estas.
El 22 de febrero de 2013, se llevó a cabo una reunión entre el grupo de monitoreo y el grupo GSIR  con el objeto de establecer la herramienta que se va a utilizar para la realización de los metadatos de monitoreo, acordándose emplear la herramienta Geonetwork. Conjuntamente se inició el trabajo de la plantilla para monitoreo. Esta plantilla aún no está en funcionamiento debido a la demora en la instalación de los nuevos servidores, para realizar la migración de los metadatos existentes y la integración de esta plantilla.
Se presentó la herramienta en el comité DT Pacífico el 24 de abril. Igualmente se presentó al profesional de restauración de la Secretaria de Ambiente de Bogotá y en la AUNAP en el marco del convenio de WWF y PNN Los Katíos. 
Con los profesionales de prevención, control y vigilancia y restauración de la SGM se avanzó en la revisión de la información de los indicadores para ser cargados y las variables para determinar las estructuras de datos de éstas temáticas. En restauración se trabajó el indicador de hectáreas en proceso de restauración y de control y vigilancia se trabajó la estructura para los indicadores de presión y respuesta. Estas se reportan como un primer avance en la integración de estas temáticas.
Se finalizó el instructivo para la administración y manejo de la información de monitoreo y se integró en la herramienta SULA como ayuda en línea, en el mes de diciembre se revisó con la coordinadora del grupo, se hicieron ajustes y se envió para visto final de las direcciones territoriales para la adopción de éste en el sistema de calidad. Adicionalmente se generaron ayudas mediante videos para facilitar el uso de la herramienta.
Se realizaron capacitaciones a las áreas protegidas de las siguientes territoriales en el manejo práctico del sistema: territorial Pacífico de manera presencial el 25 de octubre; territorial Andes Occidentales de manera virtual a las áreas del eje cafetero el 30 de octubre; territorial Andes Nororientales de manera virtual el 31 de octubre; territorial Andes Occidentales de manera virtual a las áreas de Popayán el 7 de noviembre; a la territorial Orinoquía se realizó actualización de capacitación al profesional de monitoreo de la territorial virtualmente el 21 de noviembre.
Para el año 2013, se tiene 78.336 registros cargados en SULA de las 4 temáticas piloto.</t>
  </si>
  <si>
    <t>Orientar a través de las Direcciones Territoriales a las Areas Protegidas en la priorización de líneas de investigación acorde a la Planeación de Manejo y a los null</t>
  </si>
  <si>
    <t>Número de áreas protegidas con líneas de investigación priorizadas en el marco de la planeación del manejo.</t>
  </si>
  <si>
    <t>Se inició la coordinación con la Dirección Territorial Andes Occidentales, para orientar a cinco de sus áreas protegidas en la priorización de líneas de investigación, en el marco del proceso de actualización de planes de manejo. Las áreas protegidas son: Puracé, La Corota, Galeras, Doña Juana y Nevado del Huila.</t>
  </si>
  <si>
    <t>En el año 2012, se orientó a las siguientes áreas en la incorporación de la línea temática de investigación como base para el desarrollo de estrategias de manejo priorizadas en los procesos de actualización o reformulación de los planes de manejo y la inclusión del portafolio de proyectos como anexo de dichos planes: Farallones de Cali, Munchique, Corales del Rosario y San Bernardo (mediante la retroalimentación del componente de diagnóstico del plan de manejo), Gorgona, Sanquianga y Uramba (en la mesa temática de investigación de la Dirección Territorial Pacífico) y que con las siguientes suman un total de 24 áreas protegidas: Orito Ingi Ande y Serranía de Los Churumbelos (en desarrollo de los talleres de formulación de programas de monitoreo), Iguaque (en ejercicio desarrollado con la participación de la Dirección Territorial Andes Nororientales), Utría y Katios (en la revisión del componente de diagnóstico de los planes de manejo), Chingaza (en el marco de la construcción de la propuesta de establecimiento de una estación de investigaciones para el área), Otún Quimbaya, Tatamá, Galeras, Hermosas, Nevado del Huila, Guácharos, Orquídeas, Selva de Florencia y Complejo Volcánico Doña Juana Cascabel (en desarrollo de las mesas temáticas de investigación y monitoreo de la Dirección Territorial Andes Occidentales), Malpelo, Sierra Nevada de Santa Marta y Corchal Mono Hernández (en ejercicios realizados con profesionales de las áreas).
Para el año 2013, se dio orientación a las 11 áreas de la Dirección Territorial Caribe de las cuáles 3 iniciaron en el 2012, esto se desarrollo en el marco del taller realizado entre el 4 y el 8 de junio de 2013, para la incorporación de líneas de investigación en los planes de manejo, a través de un proceso de priorización de vacíos de conocimiento, en diferentes momentos de la ruta de actualización, tales como la selección de valores objeto de conservación y los análisis de integridad ecológica, riesgo, la síntesis diagnóstica, la zonificación y el plan estratégico de acción.</t>
  </si>
  <si>
    <t>En el año 2012, se orientó a las siguientes áreas en la incorporación de la línea temática de investigación como base para el desarrollo de estrategias de manejo priorizadas en los procesos de actualización o reformulación de los planes de manejo y la inclusión del portafolio de proyectos como anexo de dichos planes: Farallones de Cali, Munchique, Corales del Rosario y San Bernardo (mediante la retroalimentación del componente de diagnóstico del plan de manejo), Gorgona, Sanquianga y Uramba (en la mesa temática de investigación de la Dirección Territorial Pacífico) y que con las siguientes suman un total de 24 áreas protegidas: Orito Ingi Ande y Serranía de Los Churumbelos (en desarrollo de los talleres de formulación de programas de monitoreo), Iguaque (en ejercicio desarrollado con la participación de la Dirección Territorial Andes Nororientales), Utría y Katios (en la revisión del componente de diagnóstico de los planes de manejo), Chingaza (en el marco de la construcción de la propuesta de establecimiento de una estación de investigaciones para el área), Otún Quimbaya, Tatamá, Galeras, Hermosas, Nevado del Huila, Guácharos, Orquídeas, Selva de Florencia y Complejo Volcánico Doña Juana Cascabel (en desarrollo de las mesas temáticas de investigación y monitoreo de la Dirección Territorial Andes Occidentales), Malpelo, Sierra Nevada de Santa Marta y Corchal Mono Hernández (en ejercicios realizados con profesionales de las áreas).
Para el año 2013, se dio orientación a las 11 áreas de la Dirección Territorial Caribe de las cuáles 3 iniciaron en el 2012, esto se desarrollo en el marco del taller realizado entre el 4 y el 8 de junio de 2013, para la incorporación de líneas de investigación en los planes de manejo, a través de un proceso de priorización de vacíos de conocimiento, en diferentes momentos de la ruta de actualización, tales como la selección de valores objeto de conservación y los análisis de integridad ecológica, riesgo, la síntesis diagnóstica, la zonificación y el plan estratégico de acción.
Al tercer trimestre, se dio orientación a las áreas pertencecientes al Macizo Colombiano, en la incorporación de líneas de investigación en el proceso de actualización del plan de manejo, en el marco del taller en el que se abordó la metodología para la elaboración del componente de diagnóstico. Las áreas que recibieron la orientación fueron: Puracé, Isla de la Corota, Galeras, Hermosas, Nevado del Huila, Guácharos y Doña Juana. Igualmente, en el marco de los comités científicos desarrollados en articulación con la Dirección Territorial Pacífico, se dieron orientaciones para la construcción de líneas temáticas y la elaboración de los portafolios de proyectos de los PNN Farallones y Malpelo.</t>
  </si>
  <si>
    <t>Para el año 2013, se dio orientación a las 11 áreas de la Dirección Territorial Caribe de las cuáles 3 iniciaron en el 2012, esto se desarrollo en el marco del taller realizado entre el 4 y el 8 de junio de 2013, para la incorporación de líneas de investigación en los planes de manejo, a través de un proceso de priorización de vacíos de conocimiento, en diferentes momentos de la ruta de actualización, tales como la selección de valores objeto de conservación y los análisis de integridad ecológica, riesgo, la síntesis diagnóstica, la zonificación y el plan estratégico de acción.
Al cierre del año, se dio orientación a las áreas pertencecientes al Macizo Colombiano, en la incorporación de líneas de investigación en el proceso de actualización del plan de manejo, en el marco del taller en el que se abordó la metodología para la elaboración del componente de diagnóstico. Las áreas que recibieron la orientación fueron: Puracé, Isla de la Corota, Galeras, Hermosas, Nevado del Huila, Guácharos y Doña Juana. Igualmente, en el marco de los comités científicos desarrollados en articulación con la Dirección Territorial Pacífico, se dieron orientaciones para la construcción de líneas temáticas y la elaboración de los portafolios de proyectos de los PNN Farallones y Malpelo.</t>
  </si>
  <si>
    <t>Promover el desarrollo de investigación en parques a través de institutos de investigación, universidades, entre otros de acuerdo a las líneas priorizadas</t>
  </si>
  <si>
    <t>Número de investigaciones en ejecución, en articulación con la Estrategia Nacional de Investigación.</t>
  </si>
  <si>
    <t>En el año 2012, se orientó a las siguientes áreas en la incorporación de la línea temática de investigación como base para el desarrollo de estrategias de manejo priorizadas en los procesos de actualización o reformulación de los planes de manejo y la inclusión del portafolio de proyectos como anexo de dichos planes: Farallones de Cali, Munchique, Corales del Rosario y San Bernardo (mediante la retroalimentación del componente de diagnóstico del plan de manejo), Gorgona, Sanquianga y Uramba (en la mesa temática de investigación de la Dirección Territorial Pacífico) y que con las siguientes suman un total de 24 áreas protegidas: Orito Ingi Ande y Serranía de Los Churumbelos (en desarrollo de los talleres de formulación de programas de monitoreo), Iguaque (en ejercicio desarrollado con la participación de la Dirección Territorial Andes Nororientales), Utría y Katios (en la revisión del componente de diagnóstico de los planes de manejo), Chingaza (en el marco de la construcción de la propuesta de establecimiento de una estación de investigaciones para el área), Otún Quimbaya, Tatamá, Galeras, Hermosas, Nevado del Huila, Guácharos, Orquídeas, Selva de Florencia y Complejo Volcánico Doña Juana Cascabel (en desarrollo de las mesas temáticas de investigación y monitoreo de la Dirección Territorial Andes Occidentales), Malpelo, Sierra Nevada de Santa Marta y Corchal Mono Hernández (en ejercicios realizados con profesionales de las áreas).
Para el año 2013, se dio orientación a las 11 áreas de la Dirección Territorial Caribe de las cuáles 3 iniciaron en el 2012, esto se desarrollo en el marco del taller realizado entre el 4 y el 8 de junio de 2013, para la incorporación de líneas de investigación en los planes de manejo, a través de un proceso de priorización de vacíos de conocimiento, en diferentes momentos de la ruta de actualización, tales como la selección de valores objeto de conservación y los análisis de integridad ecológica, riesgo, la síntesis diagnóstica, la zonificación y el plan estratégico de acción.
Al tercer trimestre, se dio orientación a las áreas pertencecientes al Macizo Colombiano, en la incorporación de líneas de investigación en el proceso de actualización del plan de manejo, en el marco del taller en el que se abordó la metodología para la elaboración del componente de diagnóstico. Las áreas que recibieron la orientación fueron: Puracé, Isla de la Corota, Galeras, Hermosas, Nevado del Huila, Guácharos y Doña Juana. Igualmente, en el marco de los comités científicos desarrollados en articulación con la Dirección Territorial Pacífico, se dieron orientaciones para la construcción de líneas temáticas y la elaboración de los portafolios de proyectos de los PNN Farallones y Malpelo.
En el primer trimestre, se inicio a la planeación de actividades de investigación en el marco del Convenio especial de cooperación científica y tecnológica 030 de 2012, que tiene como objeto el desarrollo de investigaciones para la conservación del caimán llanero (Crocodylus intermedius) en los PNN El Tuparro y Sierra de La Macarena.
Adicional, se inició el proceso de elaboración de un convenio marco entre Parques Nacionales Naturales y Conservación Internacional, que contiene un componente de investigación, con énfasis en áreas de la DT Amazonía.
Se adelantaron a través de la DT Andes Occidentales, acercamientos con la Universidad de Antioquia, con la cual se tiene convenio vigente, para desarrollar actividades de investigación durante la vigencia 2013.</t>
  </si>
  <si>
    <t>Durante el primer semestre, se terminó la ejecución de tres proyectos de investigación relacionados con la línea de Caracterización de la Base Natural, en el marco del convenio 01 de 2011, suscrito entre Parques Nacionales Naturales, las universidades Javeriana y Tadeo Lozano, la Sociedad Colombiana de Entomología y Patrimonio Natural, para conocer las causas de la afectación fitosanitaria de los frailejones, con una aproximación en el Parque Nacional Natural Chingaza, donde se evaluaron los daños ocasionados por hongos e insectos y se elaboró una modelación espacial de la problemática a nivel de área.
Por parte de la Universidad Nacional, se viene implementando el proyecto "Reubicación de plantas de Espeletia grandiflora (Asteraceae) como estrategia para el enriquecimiento de áreas de páramo alteradas (PNN Chingaza, Colombia), correspondiente a la línea de Restauración del patrimonio ambiental.
Igualmente, se elaboró un convenio marco entre Parques Nacionales Naturales y Conservación Internacional Colombia, que contiene como objeto aunar esfuerzos para estructurar y desarrollar conjuntamente actividades y proyectos que contribuyan al conocimiento y conservación de la diversidad biológica terrestre y marina en el Sistema de Parques Nacionales Naturales y al fortalecimiento del Sistema Nacional de Áreas Protegidas. Se espera fortalecer un componente de investigación, con énfasis en áreas de la Dirección Territorial Amazonía.</t>
  </si>
  <si>
    <t>Durante el primer semestre, se terminó la ejecución de tres proyectos de investigación relacionados con la línea de Caracterización de la Base Natural, en el marco del convenio 01 de 2011, suscrito entre Parques Nacionales Naturales, las universidades Javeriana y Tadeo Lozano, la Sociedad Colombiana de Entomología y Patrimonio Natural, para conocer las causas de la afectación fitosanitaria de los frailejones, con una aproximación en el Parque Nacional Natural Chingaza, donde se evaluaron los daños ocasionados por hongos e insectos y se elaboró una modelación espacial de la problemática a nivel de área.
Por parte de la Universidad Nacional, se viene implementando el proyecto "Reubicación de plantas de Espeletia grandiflora (Asteraceae) como estrategia para el enriquecimiento de áreas de páramo alteradas (PNN Chingaza, Colombia), correspondiente a la línea de Restauración del patrimonio ambiental.
Durante el tercer trimestre de 2013, se inició la ejecución del proyecto  "Densidad y disponibilidad de hábitat del oso andino (Tremarctos omatus) en tres localidades del Parque Nacional Natural Tamá", por parte de la Universidad de Pamplona, que aporta a la línea de caracterización de la base natural en relación con una especie que ha sido seleccionada como VOC de Sistema.
Igualmente, el proyecto "Variación del crecimiento de los brinzales y los latizales de corcho (Pterocarpus officinalis) en cuatro sectores del Santuario de Fauna y Flora El Corchal Mono Hernández", desarrollado por el personal del área protegida, es útil para la construcción de la línea base sobre aspectos del desarrollo de esta especie arbórea estructurante y VOC principal del Santuario. 
En el Parque Nacional Natural Gorgona, se viene desarrollando el proyecto "Efecto del blanqueamiento por exposición aérea sobre el coral Pocillopora damicornis", por parte de la Universidad del Valle, que brindará información útil sobre la afectación de los arrecifes de coral en el Pacífico y recomendaciones para su restauración.
Finalmente, en el Parque Nacional Natural Cueva de los Guácharos, se ejecuta el proyecto "Modelamiento matematico para predecir las distancias de dispersión de semillas por micos Churucos (Lagothrix lagothricha)", que alimenta la línea de restauración del patrimonio ambiental y brinda información útil sobre la salud de los ecosistemas en los cuales se encuentran las poblaciones de L. lagothricha.</t>
  </si>
  <si>
    <t>Durante el primer semestre, se terminó la ejecución de tres proyectos de investigación relacionados con la línea de Caracterización de la Base Natural, en el marco del convenio 01 de 2011, suscrito entre Parques Nacionales Naturales, las universidades Javeriana y Tadeo Lozano, la Sociedad Colombiana de Entomología y Patrimonio Natural, para conocer las causas de la afectación fitosanitaria de los frailejones, con una aproximación en el Parque Nacional Natural Chingaza, donde se evaluaron los daños ocasionados por hongos e insectos y se elaboró una modelación espacial de la problemática a nivel de área.
Por parte de la Universidad Nacional, se viene implementando el proyecto "Reubicación de plantas de Espeletia grandiflora (Asteraceae) como estrategia para el enriquecimiento de áreas de páramo alteradas (PNN Chingaza, Colombia), correspondiente a la línea de Restauración del patrimonio ambiental.
Adicional, se inició la ejecución del proyecto  "Densidad y disponibilidad de hábitat del oso andino (Tremarctos omatus) en tres localidades del Parque Nacional Natural Tamá", por parte de la Universidad de Pamplona, que aporta a la línea de caracterización de la base natural en relación con una especie que ha sido seleccionada como VOC de Sistema.
Igualmente, el proyecto "Variación del crecimiento de los brinzales y los latizales de corcho (Pterocarpus officinalis) en cuatro sectores del Santuario de Fauna y Flora El Corchal Mono Hernández", desarrollado por el personal del área protegida, es útil para la construcción de la línea base sobre aspectos del desarrollo de esta especie arbórea estructurante y VOC principal del Santuario. 
En el Parque Nacional Natural Gorgona, se viene desarrollando el proyecto "Efecto del blanqueamiento por exposición aérea sobre el coral Pocillopora damicornis", por parte de la Universidad del Valle, que brindará información útil sobre la afectación de los arrecifes de coral en el Pacífico y recomendaciones para su restauración.
Finalmente, en el Parque Nacional Natural Cueva de los Guácharos, se ejecuta el proyecto "Modelamiento matematico para predecir las distancias de dispersión de semillas por micos Churucos (Lagothrix lagothricha)", que alimenta la línea de restauración del patrimonio ambiental y brinda información útil sobre la salud de los ecosistemas en los cuales se encuentran las poblaciones de L. lagothricha.</t>
  </si>
  <si>
    <t>3.4.2.</t>
  </si>
  <si>
    <t>Fortalecer las capacidades gerenciales y organizacionales de la Entidad.  ACA INCLUIR EL TEMA DE OFICINAS ADECUADAS Y DOTADAS Y SERVICIOS TECNOLÓGICOS</t>
  </si>
  <si>
    <t>NUBIA WILCHES</t>
  </si>
  <si>
    <t>JASMITH GARCIA</t>
  </si>
  <si>
    <t>% de una propuesta de estructura organizacional que responda a las necesidades del sistema, gestionada ante las instancias competentes</t>
  </si>
  <si>
    <t>Provisión de Empleos: se realizó el estudio de verificación de requisitos de los funcionarios en carrera administrativa para proveer las 25 vacantes disponibles de los diferentes niveles jerárquicos, esta información dio como resultado la publicación de catorce (14) convocatorias de las cuales cinco (5) funcionarios seleccionaron vacante para ser encargados.
Concursos: se han adelantado las gestiones pertinentes para la realización de una Convocatoria de provisión de empleos y la consecución de los recursos económicos para su ejecución. Se elaboró un plan de trabajo en el cual se definieron las herramientas, los insumos, el recurso humano, las reuniones y las fechas de entrega de documentos. se creó un comité operativo integrado por tres (3) profesionales (misionales), un (1) asesor (abogado), dos (2) profesionales del grupo de Gestión Humana y el Coordinador del grupo de Gestión Humana para que conjuntamente se realice el levantamiento, análisis y evaluación de la información que se recopile y la entrega de los insumos.
Ampliación Planta de Personal:se  realizaron los análisis, estudios y justificaciones técnicas necesarias para la creación de cargos en la Planta de Personal de Parques Nacionales Naturales. 
En este sentido, se obtuvo la viabilidad para la creación de diecinueve (19) cargos distribuidos en el nivel central, territorial y local, siendo este número de cargos insuficiente frente a las necesidades actuales identificadas ben el respectivo estudio técnico.
se continúan las gestiones ante los diferentes entes responsables para la creación de 630 cargos en la planta de personal y así poder contar con una planta de personal de 1.233 cargos.</t>
  </si>
  <si>
    <t>Mediante comunicación 20134400037451 se remite al Departamento Administrativo de la Función Pública el Decreto firmado por el Ministro de Ambiente y Desarrollo Sostenible, por el cual se crean 19 cargos en la planta de personal de Parques Nacionales Naturales. Mediante decreto 1688 de 2013 se crean 19 cargos en la planta personal de Parques Nacionales Naturales</t>
  </si>
  <si>
    <t>Definir un apropuesta de estuctura organizacional y gestionarla ante la instancias competentes</t>
  </si>
  <si>
    <t>Propuesta elaborada</t>
  </si>
  <si>
    <t>% de implementación, seguimiento y adaptación de los programas de capacitación definidos en el Plan de capacitación de la Entidad.</t>
  </si>
  <si>
    <t>87,3%</t>
  </si>
  <si>
    <t>123,3%</t>
  </si>
  <si>
    <t>56,4%</t>
  </si>
  <si>
    <t>37,2</t>
  </si>
  <si>
    <t>Se llevaron a cabo las siguientes capacitaciones conforme a los programas establecidos:
Reinducción: Se realizó en los encuentros territoriales que se llevaron a cabo en DTCA, DTOR, DTAM y DTAO
Primeros auxilios ofídicos:  Taller caracterización de ofidios y manejo de accidentes ofídicos
Actualización en temas jurídicos: Supervision de contratos, Sistema de compras y de contratación públicaCurso Gestión y Manejo de Áreas Protegidas: Asocars "foro la autoridad ambiental regional frente a la locomotora minera", Sistema general de regalias "gestión y manejo de áreas protegidas
ESAP (Administración Pública): “Planeación y gestión pública para resultados de desarrollo”, "aprendizaje organizacional", gestión del riesgo, seminario de manejo de herramientas para presentaciones efectivas, nuevas tecnologias en la gestion empresarial,  diplomado de gestion documental</t>
  </si>
  <si>
    <t>Actualización del diagnostico de necesidades de capacitación, conforme al Plan de Capacitación 2012 - 2013.</t>
  </si>
  <si>
    <t>En desarrollo de las estrategias externas del Plan de Capacitación, se ha participado en los seminarios de inducción y actualización de la Escuela Superior de Administración Pública</t>
  </si>
  <si>
    <t>Implementacion de capacitaciones articuladas con las respectivas dependencias en temas de primeros auxilios ofidicos, temas juridicos, manejo de áreas protegidas  y seminarios dictados por la ESAP</t>
  </si>
  <si>
    <t>% de implementación, seguimiento y adaptación de los programas de Bienestar definidos en el Plan Institutcional de Bienestar Social</t>
  </si>
  <si>
    <t>31,3%</t>
  </si>
  <si>
    <t>Se realizaron exámenes médicos ocupacionales periódicos a los funcionarios de Parques Nacionales en el marco de los Encuentros Territoriales,  Amazonia, Andes Occidentales, Orinoquía y Caribe, adicionalmente se realizó una jornada de exámenes en el nivel central.  
La dotación se envió en mayo de 2013 y se está realizando estudio previo para la adquisición de elementos de protección personal
Elaboración de estudio previo para la adquisición de elementos de seguridad industrial y complementar las enviadas a principios de año
Se han realizado 3 reuniones de COPASO
Se han realizado 4 reuniones (modelo de auto capacitación y capacitación inter brigadas) en el nivel central y la DTAM.</t>
  </si>
  <si>
    <t>Promover actividades de Salud Ocupacional encaminadas  a la prevención y control de enfermedades profesionales y seguridad industrial</t>
  </si>
  <si>
    <t>% de ejecución de las actividades del programa de Salud Ocupacional</t>
  </si>
  <si>
    <t>Se reformuló el Programa de Salud Ocupacional. Resultado de ello fue la definición de líneas estratégicas con las cuales se han venido orientando las acciones de las áreas protegidas, Direcciones Territoriales y Nivel Central.
 Brigada de emergencia: se realizó convocatoria para ampliar el número de sus brigadistas, completando un equipo de 25 participantes. El equipo de brigadistas actualizó el documento interno y su reglamento, adicionalmente se fortaleció el comité de ayuda mutua con las siguientes entidades: IDU, Jardín Infantil Gota de Leche, ETB, IDEAM.</t>
  </si>
  <si>
    <t>Se realizó el seminario taller de Vigías de Salud Ocupacional de las áreas protegidas, con 56 participantes del nivel local, se abordaron temáticas relacionadas con los planes de emergencia, Investigación de accidentes de trabajo, análisis de la accidentalidad, autocuidado, entre otros.
 Comité paritario de salud ocupacional - COPASO : se han realizado cinco reuniones de COPASO en el primer semestre del año, con el objetivo de analizar la gestión en salud ocupacional y los indicadores de accidentalidad</t>
  </si>
  <si>
    <t>Realización Encuentro Direccion Territorial Amazonía, DT Andes Occidentales, Orinoquía y DT Caribe (ergonomía e higiene postural,  Instrumento de riesgo psicosocial, Prueba Zung, Prevención de alcohol y Drogas, ,Actualización en Riesgos Laborales)Se realizaron exámenes médicos ocupacionales periódicos a los funcionarios de Parques Nacionales en el marco de los Encuentros Territoriales,  Amazonia, Andes Occidentales, Orinoquía y Caribe, adicionalmente se realizó una jornada de exámenes en el nivel central.  
La dotación se envió en mayo de 2013 y se está realizando estudio previo para la adquisición de elementos de protección personal
Elaboración de estudio previo para la adquisición de elementos de seguridad industrial y complementar las enviadas a principios de año
Se han realizado 3 reuniones de COPASO
Se han realizado 4 reuniones (modelo de auto capacitación y capacitación inter brigadas) en el nivel central y la DTAM.</t>
  </si>
  <si>
    <t>Promover la participación del talento humano al servicio de la Unidad de Parques en programas de Bienestar Social, con el fin de mantener y mejorar las condiciones que favorezcan el desarrollo integral de los  funcionarios.</t>
  </si>
  <si>
    <t>% del Talento Humano beneficiado con programas de Bienestar social</t>
  </si>
  <si>
    <t>• (7) asesorías psicológicas individuales. 
• Apropiación conceptual, diseño y elaboración de la propuesta del Plan de Bienestar Social e Incentivos de la Entidad. 
• Consolidado de los compromisos adquiridos en el Comité de Convivencia.
• Elaboración de informe de intervenciones psicológicas realizadas y  Seguimiento de casos prioritarios en intervención psicológica.
• Apoyo en la preparación de estudios previos para la contratación de las actividades del Plan de Bienestar
• Informe de consolidación de intervenciones psicológicas realizadas.
• Proceso de consolidación de información relacionada con la compensación de turnos de Semana Santa.
• Acompañamiento a la reunión del Comité de Convivencia.
• Implementación del taller denominado “Trabajo en Equipo” con funcionarios y contratistas de la Dirección Territorial Amazonía, realizado en la sede de Nivel central el día Viernes 15 de Febrero de 2013.                                                              • Elaboración de la Resolución de Mejores Equipos de Trabajo.
• Gestión logística para la Celebración del Día de la Secretaria y del Conductor.
• Gestión interinstitucional con la ARP Colmena para la implementación del taller de Liderazgo con el grupo de Coordinadores de Nivel Central de Parques.
• Apoyo logístico e implementación de acciones conducente a la Celebración del Día Internacional de la Mujer.
• Elaboración de Estudios Previos para la contratación de facilitadores para los Encuentros Territoriales.
• Implementación del taller denominado: “Manejo de Estrés” con funcionarios y contratista de las áreas administrativas de los parques de la Dirección Territorial Amazonía.
• Acompañamiento psicológico a la familia del jefe del Parques Luis Alfonso Guerrero Díaz (Q.E.P.D.) en la ciudad de Pereira el día Miércoles 20 de Marzo de 2013.
• Acompañamiento a la reunión del Comité de Convivencia del Día Viernes 22 de Marzo de 2013.</t>
  </si>
  <si>
    <t>Durante los días 15, 16 y 17 de mayo se llevó a cabo la celebración del día de la Secretaria y los conductores.
Se realizó apoyo logístico e implementación de acciones conducentes a la Celebración del Día Internacional de la Mujer.
Se realizó entrega de detalles a los padres y madres de la entidad, en el marco de dichas celebraciones. 
se implementaron acciones de acompañamiento a tres (3) reuniones del Comité de Convivencia para dilucidar situaciones de naturaleza conflictiva, posibles casos de acoso laboral y de esta manera, brindar espacios de conciliación  en el  personal de la Entidad y acompañamiento grupal por medio del taller denominado “Trabajo en equipo” con el personal del PNN Katíos (18) personas</t>
  </si>
  <si>
    <t>* Veintitres (23) asesorías psicológicas individuales. 
* Seguimiento de casos prioritarios en intervención psicológica.
* Realización Encuentro Direccion Territorial Amazonía, DT Andes Occidentales, Orinoquía y DT Caribe  (Auto- cuidado,  Autodesarrollo y liderazgo, Resolución de conflictos, Capacitación en trabajo en equipo)
* Acompañamiento grupal e individual a los equipos de los Parques Sanquianga y Gorgona de la Dirección Territorial Pacífico, en la implementación del taller denominado “Trabajo en Equipo” para el fortalecimiento de competencias laborales y personales, en el marco de  las acciones del Plan de Bienestar Social e Incentivos de la Entidad
* Entrega de los incentivos no pecuniarios a los Mejores Funcionarios de la Entidad. 
* Implementación de la segunda parte del taller denominado “Trabajo en equipo” con los funcionarios de la Dirección Territorial Amazonía, para el fortalecimiento de competencias laborales y personales, en el marco de  las acciones del Plan de Bienestar Social e Incentivos de la Entidad
* Implementación del taller denominado “Trabajo en equipo” con los funcionarios de la Dirección Territorial Pacífico</t>
  </si>
  <si>
    <t>3.4.3</t>
  </si>
  <si>
    <t>Implementar un sistema de Planeación Institucional, sistema de gestión y mecanismos de Evaluación.</t>
  </si>
  <si>
    <t>JULIETA RAMOS
ERNESTO BERMUDEZ
ANALINDA TORRES
NERY LONDOÑO</t>
  </si>
  <si>
    <t>% de sistema de Planeación institucional estandarizado y en implementación para el SPNN, que responda a las normas técnicas de calidad y MECI.
null</t>
  </si>
  <si>
    <t>54,53%</t>
  </si>
  <si>
    <t>57,60%</t>
  </si>
  <si>
    <t>33,72%</t>
  </si>
  <si>
    <t>En cuanto al seguimiento y evaluación de la gestión institucional a partir de la formalización del sistema de indicadores de la entidad, se elaboró la guia para la formulación de los  indicadores de la entidad</t>
  </si>
  <si>
    <t>Se adelanta la actualizaciòn de la documentaciòn del sistema de gestiòn de calidad que se encuentra en un 88% de avance; el proceso de articulación de las herramientas de planeación institucional se realizò a travès d elas Metas PAI y la inclusiòn en el PAI de las metas (SISMEG) del Plan Nacional de Desarrollo;  los Planes Estratègicos Territoriales se encuentran en un avance de un 33% y la OAP realizò la formulaciòn de un documento de orientaciones para su elaboraciòn y estructura; se adelantò la formulación de proyectos de inversiòn y se realiza el correspondiente seguimiento. Se generò el reporte del Indicador del PAI el cual se adjunta al informe.</t>
  </si>
  <si>
    <t>En cuanto al seguimiento y evaluación de la gestión institucional a partir de la formalización del sistema de indicadores de la entidad, se ha adelantado la adopciòn de 23 hojas metodològicas de los indicadores del PAI.</t>
  </si>
  <si>
    <t>Se han desarrollado las propuesta de procedimientos para:
Relacionamiento sectorial en el marco del SINAP.
Compensaciones y tasa del 1% en Parques Nacionales Naturales
RUNAP
Estos procedimientos se encuentran en proceso de revisión y ajuste final para remitirlo a las DTs y dependencias relñacionadas con el tema, de manera que estos revisen y remitan los aportes y recomendaciones a lugar.
Cuando estos pasos concluyan, se remitirá a la Oficina de Planeación para su adopción. Es importante aclarar que el desarrollo de estos procedimientos a estado acompañado por el personal de la Oficina Asesora de Planeación encargados del tema.
Sistema de Gestión de Calidad: Se actualizó la documenttación hasta un 94%, se consolidaron y publicaron los riesgos, y se adelantó el proceso de sensibiliación y socialización del sistema con 5 DT y el nivel central, queda pendiente este proceso con la DTAN. 
MECI: Se adelantó el plan de auditorías internas en más de un 128%, se adelantaron los planes de mejoramiento y el seguimiento a accioines correctivas y preventivas, y el monitoreo de riesgos.
Planes de Manejo:Se adelantó la formulación o revisión y ajuste de cada uno de los compontes de los planes de manejo de 44 AP.
Formulación, seguimiento y evaluación de proyectos, se formularon los de proyectos de inversión bajo un enfoque armónico en los tres niveles de gestión para el cumplimiento de la misión, se realizó su socialización se realizó el seguimiento y evaluación a la gestión a través de los medios destinados para tal fin.</t>
  </si>
  <si>
    <t>Formular los Planes Operativos Anuales</t>
  </si>
  <si>
    <t>Planes Operativos Anuales</t>
  </si>
  <si>
    <t>Se diseñó un modelo de integración y articulación de los instrumentos de planeación que se materializa en una matriz de planeación estratégica de mediano plazo. En el marco d ela cual existe una sección especial para el año en curso con la programación y trimestralización de la gestión de las AP (56) y DT (6) con lo cual se da respuesta al POA, por su parte el NIvel Central (1) realizó la desagregación del PAI en actividades y productos sobre los que realiza su reporte de POA trimestralmente. 
El diligenciamiento de la programación se encuentra en curso bajo la asesoría de la Oficina Asesora de Planeación de acuerdo a la ruta de planeación planteada para la entidad.</t>
  </si>
  <si>
    <t>La OAP realizó retroalimentación a los POA (planeación y seguimiento) elaborados de los cuales se espera nueva entrega en la matriz ajustada, la cual incluya el seguimiento de segundo trimestre. COn base en la matriz se obtendrá el balance de resultados de metas PAI a la fecha.
Estan pendientes los POA´s de PNN Chingaza y PNN Katios.</t>
  </si>
  <si>
    <t>Con base en la información recibida por parte de las Direcciones Territoriales se elaboró un balance previo de las Metas PAI que fue presentado en el pasado Comité Ampliado el cual se adjunta, sin embargo es importante resaltar que no es el definitivo pues para ese momento no todas las oficinas habían reportado la información correspondiente. Dado lo anterior se ha solicitado a las Direcciones Territoriales y Nivel Central que en el cargue del reporte del tercer trimestre actualicen su reporte de METAS PAI para realizar un balance final que serà presentado en el Comitè Ampliado de Octubre.</t>
  </si>
  <si>
    <t>Debido a la complejidad de realizar la transición de un modelo de planeación con instrumentos separados a un instrumento unificado, así como atendiendo el estado del proceso de ajuste a Planes de Manejo, se adelantó en 2013 en las AP y DT  el diligenciamiento de la planeación y el seguimiento de los indicadores de METAS PAI 2010-2013, adicionalmente el diligenciamiento de la planeación y el seguimiento de la dimensión de gestión para 2013 (actividades y productos trimestralizados).  
En el transcurso del proceso se realizó la retroalimentación a todas las Direcciones Territoriales en su matriz de planeación estratégica 2013, mediante esta se revisó la dimensión estratégica para verificar que su información fuera completa y que los resultados de las áreas Protegidas sumaran en la matriz de la DT, sin generar duplicidades en los cálculos. En su mayoría se reitera la necesidad de que las áreas diligencien esta parte en las metas que les corresponden, pues era indispensable para el balance de las metas PAI y las evidencias del informe consolidado.
Para el diligenciamiento de la dimensión estratégica se realizó una Guía con base en las Hojas Metodológicas que fue compartida con las Direcciones Territoriales y facilita el reporte de resultados cuantitativo y descriptivo de las Metas PAI. En la dimensión de gestión de las matrices se encuentra la necesidad de ajustes en los productos para que su planteamiento corresponda en forma de evidencia, entregable o medio de verificación y que se trimestralice su entrega, y como debilidad se encuentra que el seguimiento es incompleto por lo cual se construyeron orientaciones metodológicas para el cargue del seguimiento trimestral a la dimensión de gestión. 
Se envió una comunicación sobre los roles del seguimiento en el marco de los Informes de Gestión, aclarando que estos eran de competencia de las DT, y que las Áreas Protegidas únicamente eran responsables de los informes trimestrales. 
Adicionalmente, con el fin de recordar la función de retroalimentación de las DT sobre las AP se recomendó a las DT mediante correo electrónico realizar la revisión y retroalimentación correspondiente a sus áreas protegidas, con el fin de que estas presenten de forma completa la gestión adelantada, que ésta permita ver los resultados/logros y dificultades, y que se diligencie el resultado de los indicadores de aporte al PAI para el año 2013. Lo anterior teniendo en cuenta que se cuente con los insumos necesarios para que las Direcciones Territoriales realicen el informe de gestión anual a entregar en enero de 2014. 
Para el caso del RNN Nukak solo se cuenta con las actividades, haciendo falta el 90% de la programación y seguimiento del POA, que incluye el reporte de indicadores de metas PAI. Igualmente es crítico el vacío de información trimestral para la DT.</t>
  </si>
  <si>
    <t>Implementar el Modelo Integrado de Planeación y Gestión</t>
  </si>
  <si>
    <t>Planes de Acciòn Cuatrienales formulados</t>
  </si>
  <si>
    <t>En el mes de enero se realizó el taller de Planeación el cual entre otros temas desarrollaron los siguientes: se ajustó la Matriz del Plan Operativo Anual de la Entidad , Se revisó, complementó y terminó de manera conjunta el plan indicativo cuatrienal de la entidad y se publico en la página web . Se generaron las matrices para cada dirección territorial, de los planes operativos con base en la matriz de enfoque territorial articulada al PAI, originada en los talleres de planeación financiera para la vigencia 2013.</t>
  </si>
  <si>
    <t>Se trabaja en la articulación de las AP y DT al Plan Indicativo Cuatrienal, pues es su insumo para el diligenciamiento del POA 2013.</t>
  </si>
  <si>
    <t>Las matrices de planeaciòn de las Direcciones Territoriales han apropiado las Metas del PAI y han generado con algunas excepciones el reporte de avance en las mismas.</t>
  </si>
  <si>
    <t>El Plan indicativo cuatrienal se publicó la página web de la entidad en el mes de enero de 2013, las Direcciones Territoriales y Areas Protegidas le aportan desde sus POAs elaborados.</t>
  </si>
  <si>
    <t>Planes estratégicos territoriales  adoptados</t>
  </si>
  <si>
    <t>El modelo de planeación integra la matriz de plan estratégico territorial, se espera avanzar en el segundo semestre en la adopción de las líneas estratégicas de las DT y en la elaboración de la matriz de PET</t>
  </si>
  <si>
    <t>Se realizó la revisión de las líneas estratégicas del PET definidas por las Direcciones Territoriales y se realizó su comparación con las prioridades regionales elaboradas por la SGM, en dicho análisis se cuentó con la información actualizada de la DTCA, DTAN, DTAO, DTOR y DTPA, y DTAM
Adicionalmente, teniendo en cuenta el Encuentro de Planeación realizado en 2012 en el SFF Otùn Quimbaya, específicamente el acuerdo basado en que los PET serían formulados de manera autónoma por las Direcciones Territoriales, la OAP elaborò un documento que contiene la estructura del PET y una orientaciones generales, para que los equipos de trabajo que adelantan la formulación del PET en las Direcciones Territoriales continúen avanzando mediante un esquema mínimo estandarizado para toda la Entidad, el cual fue enviado a las diferentes dependencias para su retroalimentación, logrando recibir los comentarios del Grupo de PLaneación y Manejo y de la DTAM. Actualmente el documento se encuentra en ajuste  con base en los comentarios recibidos para posteriormente pasar a su diagramación y adopción mediante el Sistema de Gestión de Calidad.</t>
  </si>
  <si>
    <t>Se elaboró  un documento Guía para la formulación de Planes Estratégicos Territoriales, la cual se adoptará mediante el SGC documento que contiene la estructura del PET y orientaciones generales, para que los equipos de trabajo que adelantan la formulación del PET en las Direcciones Territoriales continúen avanzando mediante un esquema mínimo estandarizado para toda la Entidad, el cual fue enviado a las diferentes dependencias para su retroalimentación, logrando recibir los comentarios del Grupo de Planeación y Manejo y de la DTAM. 
En general las D.T. se encuentran en un promedio 48% de avance en la formulación del PET. 
Cabe anotar que como este producto hace parte de los compromisos plasmados en los Acuerdos de Gestión 2013 de los Directores Territoriales cuyos borradores se espera trabajar en 2014.</t>
  </si>
  <si>
    <t>Política de Desarrollo Administrativo: Gestión Misional y de Gobierno</t>
  </si>
  <si>
    <t>Política de Desarrollo Administrativo: Transparencia, participaciòn y servicio al  ciudadano</t>
  </si>
  <si>
    <t>Durante el primer trimestre se realizó la planeación anual en el cual se incorporaron las 5 politicas del Modelo Integrado de Planeación y Gestión.</t>
  </si>
  <si>
    <t>Módulo con politica de transparencia, participaciòn y servicio al  ciudadano
En atención a lo dispuesto en el Decreto 2641/12, se elaboró y publicó en el portal Web Institucional  la estratégia de lucha contra la corrupción y atención al ciudadano y se construyó y publicó en la intranet de PNN el mapa de riesgos de corrupción, con sus respectivos planes de acción y responsables quienes deberán reportar los avances alcanzados conforme los seguimientos que deben realizarse de manera trimestral. Estos documentos fueron publicados el 30 de abril/13. 
Fases de Gobierno en línea 
De acuerdo con el Sistema de Evaluación para entidades dispuesto por el Ministerio de Tecnologías de la Información y las comunicaciones, el porcentaje de avance con respecto al Índice Gel para el primer semestre 2013 ascendió al 67,10%, que ubica la entidad en un Nivel Medio de avance de esta estrategia. Por componente elnivel de avance es el siguiente: Elementos transversales 54,75%, Información:70,46%; Interacción:68,75%;Transacción, 58,366%; Transformación 89%;y Democracia 61,88%.</t>
  </si>
  <si>
    <t>Plan Institucional de Lucha contra la corrupción y atención al ciudadano, publicado en el mes de abril de 2013.  Se realizó el seguimiento con corte al mes de agosto conforme lo señala la Metodología diseñada por la secretaria de Transparencia.  De acuerdo el seguimiento verificado al Plan de Eficiencia administrativa (Directiva Presidencial No. 04/2012) con corte al 30 de septiembre de 2013 se registra un avance promedio equivalente al 69%.  De acuerdo con el informe de seguimiento a la Estrategia Anticorrupción y atención al ciudadano con corte a Agosto de 2013 se destaca en la Estrategia Antitrámites:
1. Con el uso del gestor documental ORFEO se han agilizado las respuestas de otras dependencias (áreas protegidas, Direcciones Territoriales, Dirección General, entre otras) involucradas en la evaluación de las solicitudes de trámite.
2. Simplificación de los trámites:Se agilizaron procesos de notificación y publicación de los trámites.
En cumplimiento de la política de Rendición de Cuentas  se realizó el 25 de febrero de 2013 la reunión anual. Para garantizar una participación democratica y en tiempo real se utilizaron  diferentes medios de comunicación y divulgación tales como: chat, twitter radio comunicaciones, emisora, streaming.  
Así misno, y de acuerdo con el informe de seguimiento a la Estrategia Anticorrupción y atención al ciudadano con corte a Agosto de 2013 se destacan en el marco de la Estrategia de Rendición de cuentas la ejecución de las siguientes actividades: 
1. Se viene socializando bimensualmente en los medios de comunicación implementados por la entidad(Noticiero Punto de Encuentro), las distintas actividades que hacen parte de la gestión de la entidad con el fin de informar a los usuarios internos y externos, lo concerniente a la misión y visión institucional.
2. Realización de desarrollos de aplicativo web para la inscripción en linea al Programa Guardaparques Voluntarios.
3. Se han realizado cercamientos con los autoridades nacionales indígenas de la ONIC para reactivar el proceso de consulta previa del Decreto 622.
De acuerdo con el informe de seguimiento a la Estrategia Anticorrupción y atención al ciudadano con corte a Agosto de 2013 se destacan dentro de los Mecanismos para Mejorar la atención al ciudadano las siguientes acciones: 
1. Automatización de las reservas de servicios ecoturisticos: Se avanza en el levantamiento de información para desarrollar el sistema de Pago en Línea.
2. Se reubicó el espacio destinado para la atención al ciudadano, el cual permite tener un trato más personalizado.</t>
  </si>
  <si>
    <t>Política de Desarrollo Administrativo: Gestión del Talento Humano</t>
  </si>
  <si>
    <t>A la fecha se están consolidando cada uno de los ajustes al Manual de funciones y competencias laborales que actualmente se encuentra vigente a través de la Resolucion 147 de 2011 y que fueron propuestos por cada uno de los grupos de las áreas tanto del Nivel Central, como Territorial y Local.
Una vez consolidado los ajustes,  serán enviados a cada uno de los grupos con los cuales se trabajó para que se lleve a cabo una revisión general y VoBo. final, a efectos de preparar la resolución correspondiente para su adopción definitiva.
Evaluados 11 Acuerdos de Gestión primer semestre de 2013 y 11 Acuerdos de Gestión suscritos para la vigencia 2013.  La evaluación del segundo semestre, se realizará en el mes de enero de 2014, por lo cual se da por cumplido en un 100% el compromiso. 
Plan de incentivos: Se han desarrollado las siguientes actividades:
_ Seguimiento de casos prioritarios en intervención psicológica.
_ Realización Encuentro Direccion Territorial Amazonía, DT Andes Occidentales, Orinoquía y DT Caribe  (Auto- cuidado,  Autodesarrollo y liderazgo, Resolución de conflictos, Capacitación en trabajo en equipo)
_ Acompañamiento grupal e individual a los equipos de los Parques Sanquianga y Gorgona de la Dirección Territorial Pacífico, en la implementación del taller denominado "Trabajo en Equipo” para el fortalecimiento de competencias laborales y personales, en el marco de  las acciones del Plan de Bienestar Social e Incentivos de la Entidad
_ Entrega de los incentivos no pecuniarios a los Mejores Funcionarios de la Entidad. 
_ Implementación de la segunda parte del taller denominado “Trabajo en equipo” con los funcionarios de la Dirección Territorial Amazonía, para el fortalecimiento de competencias laborales y personales, en el marco de  las acciones del Plan de Bienestar Social e Incentivos de la Entidad
_ Implementación del taller denominado “Trabajo en equipo” con los funcionarios de la Dirección Territorial Pacífico
Clima Organizacional:
Teniendo en cuenta los resultados y las recomendaciones arrojadas por el estudio realizado por la Universidad Manuela Beltrán, se han desarrollado a la fecha once (11) talleres grupales con la participación de los funcionarios y contratistas de la Dirección Territorial Amazonía y de los parques Cahuinarí; Rio Puré y Puinawai, Andes Occidentales (PNN Otún Quimbaya), Brigada de Emergencia (Nivel Central) donde se abordaron temáticas relacionadas con el Trabajo en equipo, comunicación asertiva y autoestima entre otras, con la participación de (243) personas. Por otra parte, con el fin de fortalecer las competencias de los funcionarios de Parques Nacionales Naturales y con el fin de afianzar la misión, los valores y los objetivos institucionales, que faciliten el desempeño de sus funciones, así como generar espacios de capacitación se vienen implementando actividades de naturaleza lúdica, vivencial y experiencial, en los eventos denominados Encuentros Territoriales, de los cuales se han llevado a cabo al mes de Septiembre cuatro (4) con un total de 317 participantes.
Mediante Decreto 1668 del 8 de agosto de 2013 se crearon 19 cargos para la planta, de los cuales 2 son de libre nombramiento y remoción y 17 de Carrera. Cargos que estan en distintas fases del proceso de nombramiento de provisión los cuales han sido reportados a la CNSC.
Los 17 cargos de carrera ingresarán al concurso de méritos que Parques Nacionales viene adelantando.</t>
  </si>
  <si>
    <t>Política de Desarrollo Administrativo: Eficiencia administrativa</t>
  </si>
  <si>
    <t>Implementación y Mantenimiento del Sistema de Gestión de Calidad.: En cuanto al tema de la actualización de la documentación del Sistema Integrado de Gestión, con corte a 30/09/2013, se tiene un avance del 91% de la documentación del Sistema Integrado de Gestión, tomando como referencia el listado maestro de documentos.
Implementación de buenas practicas para reducir el consumo de papel.En el trimestre Julio -Septiembre de 2013 se evidencia una tendencia de disminución, con respecto al mismo periodo del año 2012 en: 
Consumo de papel.                                     Variación -5,43%
Cantidad impresiones.                                 Variación -19,30%
Cantidad  impresiones dúplex.                    Variación -4,52%
Cantidad de fotocopias.                               Variación -12,79%
Costo papel + impresión + fotocopiado. Variación -15,84%
Gestión Documental: Las Tablas de Retención Documental de Parques Nacionales, Fueron diseñadas, aprobadas e implementadas mediante resolución No. 0238 de 2010. En la vigencia 2013 se está realizando la actualización de las Tablas de Retención Documental en articulación con el Sistema de Gestión Documental  implementado en la Entidad, con base en la restructuración según Decreto  3572 de 2011. Las Tablas de Retención del Nivel Central ya fueron aprobadas por los respectivos jefes de grupo y a nivel territorial y local se está terminando la implementación del Orfeo.</t>
  </si>
  <si>
    <t>Política de Desarrollo Administrativo: Gestión financiera</t>
  </si>
  <si>
    <t>Programación y Ejecución Presupuestal: Con corte al mes de septiembre se evidencia un 62% de ejecución presupuestal (recursos de inversión y funcionamiento).  Cabe resaltar que hubo adiciones presupuestales de funcionamiento e inversión, razón por la cual bajó el porcentaje de ejecución del presupuesto aprobado.
Programa Anual Mensual izado de Caja -PAC-: Del total de las obligaciones del periodo(enero-septiembre)  se efectuaron pagos equvalentes al 99,91%.
Formulación y seguimiento a Proyectos de Inversión: Se actualizaron las actividades, indicadores y metas de los proyectos resgitrado en el SPI actualizados con corte a 30 de Septiembre de 2013. 
Plan Anual de Adquisiciones (PAA): El plan anual de compras de la presente vigencia, se encuentra debidamente formulado y publicado en la siguiente ruta http://www.parquesnacionales.gov.co/PNN/portel/libreria/pdf/PLANDECOMPRAS2013FONAM.pdf
Al 30 de septiembre de 2013 se tiene una ejecución de 84% con Recursos de Presupuesto Nacional y 89% Recursos FONAM.</t>
  </si>
  <si>
    <t>Fases de Gobierno en Línea en implementación</t>
  </si>
  <si>
    <t>Formulación de indicadores de eficacia  eficiencia  y efectividad  de la entidad</t>
  </si>
  <si>
    <t>Hojas Metodológicas de Indicadores elaboradas.</t>
  </si>
  <si>
    <t>:Se ha seguido haciendo el seguimiento y retroalimentación de las hojas metodológicas pendientes. Se formuló  propuesta de Hojas Metodológicas -HM para las metas relacionadas con Comunicaciones (3) y se realizó una reunión para su revisión con el asesor Luis Alfonso Cano y Marcela Rodríguez, obteniéndose la versión final de las HM. 
Se adelantó la reunión con Participación Social obteniéndose la revisión de la propuesta de HM elaborada el mes anterior para los indicadores de grupos étnicos, no se contó con la asistencia de la Subdirección de Gestión y Manejo, sin embargo vía correo electrónico brindaron su retroalimentaron obteniéndose la versión final de las HM (2). 
Dado lo anterior se reportó un cumplimiento del 95% con las acciones del hallazgo 16 del Plan de Mejoramiento suscrito con la Contraloría General de la República de la vigencia 2011, al aprobar las siguientes HM de metas del PAI: 1.2.1.1 , 1.2.1.2, 3.4.4.1, 3.4.4.3  y 3.4.4.4.
Se complementaron las propuestas existentes de hojas metodológicas de las metas 3.2.3.2 y 3.2.3.3 que corresponden a los Planes de Emergencia y Contingencia generados por fenómenos naturales e incendios forestales, con el fin de apoyar en cuanto a su claridad y especificidad, las cuales se enviaron el 11 de abril, y el 12 de abril se realizó reunión con Sandra Rodríguez de la SGM para su revisión y se finalizó la propuesta para planes de Emergencia. Para Planes de Contingencia se realizó una propuesta que está en revisión debido a las inconsistencias de la redacción dada en el PAI.
Se formuló una propuesta de Hoja Metodológica para la meta de Brecha financiera (3.4.5.1), se programó reunión para finalizar la HM con la oficina de sostenibilidad la cual fue aplazada por solicitud de la misma, sin contar posteriormente con respuesta para reprogramar.
Sobre la propuesta de HM de la meta 1.1.1.1.enviada al Grupo de Gestión e Integración del SINAP (7 de marzo), se obtuvo la revisión por parte de la profesional Gisela Paredes, y continua a la espera de validación por parte de la coordinadora de SINAP, Lucía Correa, a quien se le escribió el 5 de abril un correo-e solicitándole pronta respuesta.Las anteriores propuestas mencionadas se realizan teniendo en cuenta los procedimientos del SGC adoptados para cada temática.
Se unificaron los parámetros de seguimiento a las metas en un semáforo para las Hojas Metodológicas</t>
  </si>
  <si>
    <t>Se obtuvo el 100% de propuestas de hojas metodológicas de las metas del PAI. Se espera el ajuste y la entrega oficial por parte de las dependencias responsables.</t>
  </si>
  <si>
    <t>La Oficina Asesora de Planeación ha lidearado la formulación de las hojas metodológicas de los indicadores para las 44 Metas del Plan de Acción Institucional, las cuales son un instrumento que contiene el registro de información complementaria que facilita su análisis y actualización en el tiempo, así como facilita la unificación conceptual del mismo al permitir que cualquier persona de la entidad lo pueda entender facilmente y dando la misma lectura.
Debido a que lo anterior se han venido adoptando mediante el Sistema de Gestión de Calidad a medida que sean finalizadas y se han remitido por correo electrònico a los directivos de la entidad y los enlaces de planeaciòn de las Direcciones Territoriales con el fin de que toda la entidad las conozca y las utilice en el proceso de formulaciòn de Planes Estratègicos Territoriales y Planes de Manejo. Las hojas metodològicas adoptadas son 23 y  corresponden a las siguientes Metas del PAI:
1. 1.1.1.1.  100%  de las entidades territoriales y autoridades ambientales que tienen relación directa con el SPNN,  incorporan acciones tendientes a la conservación in situ  de las áreas en sus instrumentos de planificación y ordenamiento. 
2. 1.1.2.1  100% de Instrumentos de política y normativos  elaborados, ajustados, propuestos y gestionados para el cumplimiento misional, a partir del diagnóstico de necesidades realizado en 2011
3. 1.1.4.1    Un (1) sistema de información interoperable que contenga los componentes administrativos, técnicos, financieros y geográficos diseñado y en implementación. 
4. 1.2.3.3   100% de las áreas protegidas del SINAP se encuentran en el registro único nacional de áreas protegidas 
5. 2.1.1.1   100% de los sitios prioritarios definidos en las diferentes escalas: nacional, regional y local (departamental) a partir de la identificación de vacíos. 
6. 3.1.1.1   Cuatro (4) Programas de manejo de valores objeto de conservación definidos para el sistema al nivel de especie,  adaptados e implementados en el SPNN 
7. 3.2.3.1   100% de especies invasoras priorizadas en el 2010, para el SPNN, con planes de acción que permitan disminuir la presión a los valores objetos de conservación 
8. 3.2.4.5    100% de las presiones priorizadas a 2010 para el SPNN, originadas por infracciones ambientales, intervenidas mediante el ejercicio efectivo de la función sancionatoria y/o a través de procesos penales 
9. 3.4.1.1    100% de los  VOC definidos para el sistema  cuentan con una línea base de información actualizada conforme a los ejercicios de planificación para el manejo de las áreas y el sistema
10. 3.4.5.1  Disminución del 30% de la brecha financiera (precios constantes de 2010) de acuerdo con el plan financiero de fuentes, usos y recursos de la Unidad de Parques
11. 1.1.3.1   Tres (3) Servicios ambientales con instrumentos para su valoración, negociación y reconocimiento ajustados e implementados en las áreas protegidas del sistema identificadas como potenciales a partir del diagnóstico realizado en 2011
12. 1.2.1.1   Quince (15) resguardos indígenas traslapados con las áreas del SPNN con planes especiales de manejo suscritos y en implementación.
13. 1.2.1.2   Treinta y Ocho (38) comunidades de grupos étnicos que hacen uso regular o permanente de las áreas del SPNN con acuerdos suscritos y en implementación.
14. 1.2.2.1   100% de las áreas del SPNN cuentan con planes de contingencia para la gestión del riesgo generado por el ejercicio de la autoridad ambiental.
15. 1.2.2.2    Un (1) plan estratégico de seguridad para las áreas del Sistema de Parques Nacionales Naturales diseñado y en implementación en el marco de la Comisión Intersectorial para la Protección del SPNN
16. 1.2.3.4   Un (1) Sistema de  categorías de manejo  de áreas protegidas del SINAP desarrollado e implementado.
17. 3.2.3.2    100% de las áreas del sistema de PNN con planes de emergencia articulados con las instancias de coordinación correspondientes.
18. 3.2.3.3  100% de los Planes de Contingencia que respondan a cada una de las amenazas identificadas en las áreas del SPNN,  en marcha, articulados con los Comités Locales y Regionales de Prevencion y Atencion de Desastres. (CLOPAD´s y CREPAD´s) y  que cuentan con la dotación para actuar como primer respondiente.
19. 3.4.3.1   100% del sistema de planeación institucional estandarizado y en implementación para el SPNN, que responda a las normas técnicas de calidad y el Modelo Estándar de Control Interno.
20. 3.4.4.1     El equivalente al 60% de la población que habita en las 6 ciudades capitales en donde se ubican las Direcciones Territoriales y el Nivel Central, informadas sobre el SPNN y los bienes y servicios ambientales del mismo, en el marco de la medición anual de medios.
21. 3.4.4.3   28 áreas Protegidas del SPNN implementando procesos de comunicación comunitaria.
22. 3.4.4.4   100% del talento humano del SPNN haciendo uso de los canales de comunicación interna con el fin de in-formar y ser informado.
23. 3.4.4.2. 36 eventos de carácter internacional de alto nivel, priorizados para el período 2011-2019, en los cuales se incide en términos de negociación, posicionando la gestion del SPNN.</t>
  </si>
  <si>
    <t>Se lideró un proceso de acompañamiento mediante el envío de comunicaciones y la realización de reuniones de trabajo con las diferentes dependencias del nivel central en torno a las hojas metodológicas de los indicadores PAI faltantes cuyo plazo de entrega estaba expirado desde enero de 2013, partiendo de propuestas para las Hojas Metodológicas formuladas o retroalimentadas por parte de la OAP. Finalmente se publicaron en la intranet de PNN 36 HM finalizadas quedando pendiente 8 HM que se encuentran en borrador (1112, 3112, 3121, 3221, 3222, 3242, 3243 y 3246).</t>
  </si>
  <si>
    <t>Seguimiento y Evaluación de la gestión institucional a partir de la implementación de indicadores de eficacia  eficiencia  y efectividad  de la entidad</t>
  </si>
  <si>
    <t>Reportes de seguimiento sobre los indicadores formulados</t>
  </si>
  <si>
    <t>Las diferentes instacias del nivel central de PNN han remitido los reportes de seguimiento, sin embargo la información allegada solo arroja información incompleta para 4 de las 44 metas del PAI, por lo cual se ha venido brindando la retroalimentación para su ajuste y cargue de información.</t>
  </si>
  <si>
    <t>Por parte de las DT y AP, a través de las matrices d eplaneación se está recopilando los avances de los indicadores, sin embargo se brindó retroalimentación pues la informacióna llegada carece de completitud para elaborar el reporte de seguimeinto a los indicadores.</t>
  </si>
  <si>
    <t>En un balance preliminar realizado con base en la informaciòn de las DT se concluye que un 67% de las metas del PAI se encuentran en nivel crìtico, un 13% en nivel aceptable y un 20% en nivel satisfactorio, dicho balance fue presentado en comitè ampliado en el mes de agosto.</t>
  </si>
  <si>
    <t>La Oficina Asesora de Planeación realizó un balance de resultados de las Metas del PAI con base en el seguimiento registrado en la matriz de planeación 2013 del Nivel Central, Direcciones Territoriales y Àreas Protegidas, en la cual se solicitó el reporte concreto de avance en los Indicadores de las METAS PAI anual (2010, 2011 y 2012). Dicho balance presenta el estado mediante un semáforo que se basa en los rangos dispuestos en las hojas metodológicas, en el que se encontraron metas en nivel satisfactorio en un 39%, en nivel aceptable un 11% y un 46% en nivel crítico. Los anteriores resultados fueron presentados como alertas a la gestión en el marco de los Comités Ampliados de Agosto y Octubre de 2013.  A su vez, el balance es insumo para los planes de manejo y los planes estratégicos territoriales, y aporta las líneas base para los indicadores que aportarán al cumplimiento del PAI.
De las 8 hojas metodológicas pendiente de adopción se estableció el balance de 3 Metas PAI a partir de los reportes de las DT. Dado lo anterior, como parte de los compromisos del Comité Ampliado realizado en el mes de agosto, el nivel Central se comprometió a entregar las hojas metodológicas en versión final a la OAP sin embargo, aún no se cuenta con las mismas aprobadas.
Se recibe confirmación por parte de DNP (DEPP) para facilitar apoyo técnico para la evaluación del Plan de Acción Institucional.</t>
  </si>
  <si>
    <t>Realizar seguimiento  tanto fisico y presupuestal a los instrumentos de Planeación y generar los  reportes de avance de la implementaciòn.</t>
  </si>
  <si>
    <t>Informes elaborados (Ejecución del POA, PAI,  PDA,  Acuerdos de Gestion , entre otros.)</t>
  </si>
  <si>
    <t>Durante el primer trimestre se realizó la evaluación de los Acuerdos de Gestión 2012 de los Gerentes Públicos. Se realizaron reuniones con Gerentes Públicos para adelantar el tema de Acuerdos de Gestión 2013.</t>
  </si>
  <si>
    <t>Matriz de seguimiento  ejecución de proyectos de cooperación reportada por los administradores de recursos</t>
  </si>
  <si>
    <t>Avance Primer Trimestre: Se ha venido recibiendo informacion por parte de Patrimonio Natural y de algunas DT. Se hizo reporte de seguimiento adesembolso a los proyectos de Patrimonio
Avance Segundo Trimestre: Se tiene actualizada la matriz con conte a junio 13 de 2013. En el segundo trimestre no se ha recibido la información aún de Patrimonio</t>
  </si>
  <si>
    <t>Se tiene actualizada la matriz de seguimiento a junio de 2013. 
Se hizo el informe de seguimiento financiero a los proyectos de Cooperacón Nacional e Internacional administrados por Ptrimonio Natural</t>
  </si>
  <si>
    <t>Se tiene actualizada la matriz a septiembre de 2013. Se está a la espera de la información con corte a 31 de diciembre dado que los administradores no han cerrado año contable.</t>
  </si>
  <si>
    <t>Informe de seguimiento a los desembolsos realizados por Patrimonio Natural como administrador de Proyectos.</t>
  </si>
  <si>
    <t>Se hizo el informe de seguimiento financiero con corte a septiembre dado que los administradores de los proyectos de Cooperación no han cerrado el año contable y por lo tanto no han enviado la información a la oficina asesora de Planeación.</t>
  </si>
  <si>
    <t>Reportes de seguimiento en el marco del Modelo Integrado de Planeaciòn y Gestiòn</t>
  </si>
  <si>
    <t>El primer  Formulario único de reporte de avance de la gestión se deberá presentar el 30 de julio de 2013</t>
  </si>
  <si>
    <t>Se solicitó la información al nivel central de PNN, se consolidó y se realizó el reporte del Modelo Integrado de Gestión en la plataforma del DAFP el 30 de julio de 2013</t>
  </si>
  <si>
    <t>Se está pendiente de que el DAFP estblezca la nueva fecha para el segundo reporte</t>
  </si>
  <si>
    <t>El Departamento Administrativo de la Función Pública –DAFP a través de la Circular 100-01 de 2014  fija el plazo, del 15 de enero al 15 de febrero, para que las entidades reporten la información correspondiente a la implementación de las políticas de desarrollo administrativo de la vigencia 2013. Para tal efecto PNN está ene l proceso de revisión del Formulario Unico de Reporte ya que el DAFP realizó ajustes y mejoras. Una vez se tenga la información consolidada y revisada, se ingresará en el formulario en los tiempos establecidos</t>
  </si>
  <si>
    <t>Matriz de modificaciones presupuestales actualizada</t>
  </si>
  <si>
    <t>Durante los meses de enero a marzo de 2013 se recibieron 30 solicitudes de modificación de presupuesto de las cuales 15 solicitudes fueron aprobadas teniendo en cuenta que cumplian con el ejercicio de planeación financiera vigencia 2012; 2 modificaciones que se solicito ampliar la justificación de solicitud, 7 modificaciones las cuales no se aprobaron teniendo en cuenta que se realizará un ejercicio de revisión de saldos en ell primer trimestre del año, en donde se analizan y evaluan dichas solicitudes y 6 adiciones presupuestales propuestas por el PNN Corales del Rosario las cuales también se incluirán en el cuadro del ejejrcicio de revisión de saldos para su analisis y evaluación.
Las resoluciones  de redistribución de presupuesto por PGN aprobadas durante los meses de enero a marzo fueron las siguientes: 
050 del 1 de febrero de 2013
094 del 21 de marzo de 2013
109 del 10 de abril de 2013
119 del 29 abril de 2013
Las resoluciones  de redistribución de presupuesto por FONAM aprobadas durante los meses de enero a marzo fueron las siguientes: 
085 del 12 de marzo de 2013.</t>
  </si>
  <si>
    <t>Se realizó el ejercicio de revisión de saldos en las territoriales y en el nivel central en el mes de abril en donde se revisaron, analizarón y evaluaron las solicitudes remitidas por las diferentes unidades de decisión y se  priorizaron algunas solicitudes teniendo en cuenta la petinencia de las mismas.
Durante los meses de abril a junio se han recibido 41 solicitudes de modificación de presupuesto, de las cuales 36 se aprobaron teniendo en cuenta el análisis , evaluación y pertinencia realizado a cada una de ellas, 5 solicitudes se incluyen en el cuadro para el ejercicio de revisión de saldos del segundo trimeste de la vigencia.
Las resoluciones  de redistribución de presupuesto por PGN aprobadas durante los meses de abril a junio fueron las siguientes: 
125 del 2 de mayo de 2013
132 del 14 de mayo de 2013
147 del 28 de mayo de 2013
186 del 26 junio de 2013
Las resoluciones  de redistribución de presupuesto por FONAM aprobadas durante los meses de abril a junio fueron las siguientes: 
187 del 28 de junio de 2013.</t>
  </si>
  <si>
    <t>Durante los meses de julio a septiembre de 2013 se recibieron 41 solicitudes de modificación de presupuesto de las cuales 40 solicitudes fueron aprobadas y 1 modificación propuesta por el PNN Chingaza no se aprobó teniendo en cuenta que la entidad no tiene claridad sobre la financiación de tiquetes aéreos para capacitaciones para contratistas al exterior.  En el mes de julio se realizó el segundo ejercicio de revisión de saldos con corte a junio se aprobaron 115 por oficio.
Las resoluciones  de redistribución de presupuesto por PGN aprobadas durante los meses de julio a septiembre fueron las siguientes: 
216 del 16 de julio de 2013
232 del 30 de julio de 2013
247 del 13 de agosto de 2013
255 del 20 de agosto de 2013
263 del 27 de agosto de 2013
281 del 10 septiembre de 2013
282 del 10 septiembre de 2013
298 del 20 septiembre de 2013
Las resoluciones  de redistribución de presupuesto por FONAM aprobadas durante los meses de julio a septiembre fueron las siguientes: 
0195 del 4 de julio de 2013.
0231 del 30 de julio de 2013.</t>
  </si>
  <si>
    <t>Segun la directriz impartida en Comité Directivo Ampliado realizado el 30 y 31 de octubre cada Dirección Territorial revisó sus saldos a la fecha y remitió a la Oficina Asesora de Planeación para su aprobación dicho ejercicio, teniendo en cuenta que no se contaba con tiempo suficiente para realizar otro ejercicio de revisión de saldos por cada Dirección Territorial por parte del Grupo de Gestión Financiera y la OAP, como antes se había hecho. 
Durante los meses de octubre a diciembre de 2013 se tramitaron 415 solicitudes de modificación de presupuesto como resultado de las redistribuciones que se generaron para poder cumplir con el principio de pleno empleo del presupuesto y con la eficiente ejecución de los recursos de lo que restaba de la vigencia, además de tener en cuenta que se requeria este tipo de modificaciones al contar en el mes de octubre con la adición de recursos por $1,675 millones los cuales en algunos casos debieron sufrir traslados porque no alcazaban su proceso precontractual de acuerdo a lo estipulado por la ley. 
Las resoluciones  de redistribución de presupuesto por PGN aprobadas durante los meses de octubre a diciembre fueron las siguientes: 
308 del 1 de octubre de 2013
329 del 18 de octubre de 2013
337 del 22 de octubre de 2013
346 del 28 de octubre de 2013
365 del 15 de noviembre de 2013
373 del 20 de noviembre de 2013
381 del 28 de noviembre de 2013
397 del 4 de diciembre de 2013
402 del 10 de diciembre de 2013
411 del 12 de diciembre de 2013
Las resoluciones  de redistribución de presupuesto por FONAM aprobadas durante los meses de abril a junio fueron las siguientes: 
324 del 15 de octubre de 2013
330 del 18 de octubre de 2013
383 del 2 de diciembre de 2013
403 del 10 de diciembre de 2013
410 del 12 de diciembre de 2013
La ejeción del presupuesto de inversión para la vigencia 2013 fue la siguiente:
Proyecto Administración: 97,51%
Proyecto SINAP:  90,72%
Proyecto Restauración: 30,30%
Proyecto Administración Conservación-FONAM: 87,17%
Proyecto Paramillo: 97,44%
Proyecto Tasas por uso de agua: 91,45%</t>
  </si>
  <si>
    <t>Actualizar la documentaciòn del Sistema de Gestión de la Calidad  conforme  los requisitos de la norma NTCGP 1000</t>
  </si>
  <si>
    <t>Documentaciòn actualizada</t>
  </si>
  <si>
    <t>El avance de actualización de la documentación segín la meta fue del 77%</t>
  </si>
  <si>
    <t>El avance de actualización de la documentación según la meta fue  del  88%</t>
  </si>
  <si>
    <t>Durante el tercer trimestre se actualizaron documentos correspondietes a los proceso de: Direccionamiento estratégico.
El avance de actualización de la documentación según la meta fue  del 91%</t>
  </si>
  <si>
    <t>Durante el segundo semestre del 2013 se avanzó en la actualización de la documentación del SIG con un porcentaje del 94%. 
El 6% restante corresponde a documentación que está en proceso de revisión y actualización de los siguiente procesos: Administración y Manejo del Sistema de PNN (relacionados con el tema de guarda parques voluntarios, monitoreo, control y vigilancia, consulta previa, uniparqegrama y sancionatorio, este último estaba siendo liderado por la Oficina Asesora Jurídica y fue trasladado por su competencia a la Subdirección de Gestión y Manejo de Áreas Protegidas),  Atención al usuario (Instructivo para la tabulación de encuestas de satisfacción del centro de documentación y de encuestas de trámites ambientales), Gestión de Recursos Financieros (Modificaciones presupuesto de inversión de cada vigencia).</t>
  </si>
  <si>
    <t>Identificar oportunidades de mejora que contribuyan al fortalecimiento del Sistema de Gestiòn de Calidad SGC.</t>
  </si>
  <si>
    <t>Plan de mejora del SGC</t>
  </si>
  <si>
    <t>En el formato  Planificación de cambios y mejoras al Sistema Integrado de Gestión, se identificaron las actividades de mejora a desarrollar para dar cumplimiento de los requisitos de la NTCGP 1000:2009 relacionadas con los procesos de Adquisición de bienes y servicios, gesión y administración de la información y gestión del talento humano.</t>
  </si>
  <si>
    <t>Se hace el seguimiento a las actividades descritas conforme al plan definido en el primer trimestre.  
Se realizó un diagnóstico contra requisitos de norma para verificar que las actividades que realiza Parques estén dando cumplimiento a los requisitos de la NTCGP 1000:2009 del cual saldrán oportunidades de mejora.</t>
  </si>
  <si>
    <t>Se estableció el Plan de trabajo con respecto al diagnóstico realizado el cual está en proceso de ejecución</t>
  </si>
  <si>
    <t>Actualizar y realizar seguimiento a la matriz de riesgos institucional</t>
  </si>
  <si>
    <t>Matriz de riesgos institucional actualizada</t>
  </si>
  <si>
    <t>Las Direcciones Territoriales y Areas Protegidas  continuaron con la actualización de la matriz de riesgos, la cual fue remitida a la Oficina Asesora de Planeación para consolidación y  remisión a los responsables de los procesos quienes son los encargados de validar y verificar dicha información.  Se consolidó la matriz de riesgos con un total de 303 incorporando la actualización del nivel central</t>
  </si>
  <si>
    <t>Teniendo en cuenta la revisión realizada por la Oficina Asesora de Planeación a los riesgos remitidos por las diferentes unidades de decisión, del 08 a 12 de abril de 2013,  se hizo un ejercicio de revisión y depuración de los mismos con los profesionales del Sistema Integrado de Gestión  de las Direcciones Territoriales Caribe, Andes Occidentales, Andes Nororientales, Orinoquía y Amazonía, y del   24 al 26 de abril con la DT Pacifico, de tal forma que cumplieran con los lineamientos establecidos en la Guía y Política de riesgos. Como resultado de este ejercicio la matriz quedó con un total de  81 riesgos.</t>
  </si>
  <si>
    <t>Se consolidó la matriz de acuerdo al ejercicio de depuración realizado con lo líderes de calidad de las Direcciones Territoriales, la cual fue remitida a los responsables de los procesos para su validación y aprobación.</t>
  </si>
  <si>
    <t>En el marco del Tercer Comité de Coordinación de Control Interno el día 17 de octubre de 2013, se presentó la situación de 18 riesgos de la matriz de 2010, que no cuentan con seguimiento ni evidencias, en el marco del mismo y teniendo en cuenta los cambios generados al interior de la entidad a partir de la resolución 3572 del 27 de septiembre de 2011, la modificación al mapa de procesos y que estos riesgos en su mayoría no tienen la connotación de riesgos, se aprueba el cierre a los mismos. La matriz de riesgos se publica y socializa el 17 de octubre de 2013.
La matriz vigente cuenta con 71 riesgos estratégicos y 12 riesgos de corrupción, los cuales tienen establecidos sus respectivos controles para evitar su materialización.</t>
  </si>
  <si>
    <t>Reportes de seguimiento a la Matriz de riesgos institucional</t>
  </si>
  <si>
    <t>No se tiene reporte ya que la matriz de riesgos actualizada esta en proceso de  aprobación por los responsables de los procesos</t>
  </si>
  <si>
    <t>Adelantar el proceso para la certificación de acuerdo a la norma NTCGP 1000.</t>
  </si>
  <si>
    <t>La gestión para la realización de la Pre Auditoria está prevista para desarrollarse el segundo semestre de 2013</t>
  </si>
  <si>
    <t>No se ha realizado la gestión para desallar la pre-auditoria</t>
  </si>
  <si>
    <t>Sistema de Gestión de Calidad certificado</t>
  </si>
  <si>
    <t>ANGELO STOYANOVICH</t>
  </si>
  <si>
    <t>Realizar Auditorías a las Unidades de Decisión del Nivel Central, Direcciones Territoriales y Áreas Protegidas. s</t>
  </si>
  <si>
    <t>Programa de auditorias integrales implementado</t>
  </si>
  <si>
    <t>A Marzo 31 se han efectuado 5 auditorías internas, las cuales se desglosan a continuación: 
Enero: Auditoría Interna de Calidad a la Dirección General. 
Del 11 al 15 de Marzo una auditoría interna (a la gestión), una auditoría interna de calidad y una auditoría a un contrato de prestación de servicios ecoturísticos al Santuario de Fauna y Flora Otún Quimbaya; y
Una auditoría interna (a la gestión) al Parque Nacional Natural Sierra Nevada de Santa Marta del 11 al 13 de Marzo de 2013.</t>
  </si>
  <si>
    <t>Abril: 
Del 08 al 10 Auditoría Especial al Parque Nacional Natural Tayrona.
Del 8 al 12 Auditoría Interna (a la gestión) a la Dirección Territorial Pacífico.
Del 17 al 19 Auditoría Interna (a la gestión) al Parque Nacional Natural Ciénaga Grande de Santa Marta.
Del 22 al 26 Auditoría Interna (a la gestión), auditoría interna de calidad y al contrato de prestación de serivicios ecoturísticos al Vía Parque Isla de Salamanca.
Del 24 al 26 Auditoría Especial al Parque Nacional Natural Las Hermosas.
Del 20 al 23 Auditoría Interna (a la gestión) al Parque Nacional Natural Los Nevados.
Mayo:
Del 20 al 23 Auditoría Interna (a la gestión) y Auditoría Interna de Calidad al Parque Nacional Natural Los Picachos.
Del 27 al 31 Auditoría Interna (a la gestión) a la Dirección Territorial Andes Occidentales.
Del 03 al 07 Auditoría Interna (a la gestión) a la Dirección Territorial Caribe.
Del 11 al 14 Auditoría Interna (a la gestión) al Santuario de Fauna y Flora Guanentá.
Del 17 al 21 Auditoría Interna (a la gestión) a la Dirección Territorial Andes Nororientales.
Del 24 al 28 Auditoría Especial a la Subdirección de Gestión y Manejo y Subdirección Administrativa y Financiera.
Del 25 al 28 Auditoría Interna (a la gestión) Parque Nacional Natural Tamá.
Del 15 al 17: Auditoría Interna (a la gestión) al Parque Nacional Natural Alto Fragua</t>
  </si>
  <si>
    <t>Julio:
Del 03 al 05: Auditoría de Suficiencia documental: 13 procesos de las Direcciones Territoriales y Nivel Central revisados,
Del 16 al 19: Auditoría Interna (a la gestión) al Santuario de Fauna y Flora Los Flamencos,
Del 16 al 19: Auditoría al Contrato de Prestación de Servicios Ecoturísticos al Santuario de Fauna y Flora Los Flamencos,
Del 29 al 31 y del 01 al 02 de Agosto: Auditoría Interna (a la gestión) al Parque Nacional Natural Gorgona,  
Del 29 al 31 y del 01 al 02 de Agosto: Auditoría al Contrato de Prestación de Servicios Ecoturísticos al Parque Nacional Natural Gorgona,
Del 29 al 31 y del 01 al 02 de Agosto: Auditoría Interna (a la gestión) a la Dirección Territorial Caribe,
Agosto:
Del 12 al 16: Auditoría Interna (a la gestión) a la Dirección Territorial Orinoquía, 
Del 12 al 16: Auditoría Especial a la  Dirección Territorial Orinoquía, 
Del 26 al 30: Auditoría Interna (a la gestión) al Parque Nacional Natural Corales del Rosario, 
Del 26 al 30: Auditoría Interna de calidad al Parque Nacional Natural Utría,
Del 26 al 30: Auditoría al Contrato de Prestación de Servicios Ecoturísticos al Parque Nacional Natural Utría,
Del 26 al 30: Auditoría Interna (a la gestión) al Parque Nacional Natural Amacayacu,
Del 26 al 30: Auditoría al Contrato de Prestación de Servicios Ecoturísticos al Parque Nacional Natural Amacayacu.
Del 26 al 30: Auditoría al Contrato de Prestación de Servicios Ecoturísticos al Parque Nacional Natural Corales del Rosario.
Del26 al 30: Auditoría Interna de Calidad al Parque Nacional Natural Amacayacu.
Del 26 al 30: Auditoría al Contrato de Prestación de Servicios Ecoturísticos al Parque Nacional Natural Utría.
Septiembre:
Del 03 al 04: Auditoría Interna (a la gestión) al Parque Nacional Natural Utría
Del 17 al 20: Auditoría Interna (a la gestión) al Parque Nacional Natural Cueva de los Guácharos, 
Del 24 al 27: Auditoría Interna (a la gestión) al Parque Nacional Natural Catatumbo.
Del 11 al 12: Auditoría Especial a la Dirección Territorial Nororientales</t>
  </si>
  <si>
    <t>Octubre:
Del 01 al 03: Auditoría Especial al Parque Nacional Natural Amacayacu.
Del 07 al 11: Auditoría Especial a la Dirección Territorial Andes Occidentales.
Del 15 al 18: Auditoría Interna (a la gestión) al Santuario de Flora y Fauna Iguaque.
Del 15 al 18: Auditoría al Contrato de Prestación de Servicios Ecoturísticos del Santuario de Flora y Fauna Iguaque.
Del 15 al 18: Auditoría Interna (a la gestión) del Parque Nacional Natural Serranía de Los Churumbelos.
Del 15 al 18: Auditoría Interna Calidad del Parque Nacional Natural Serranía de Los Churumbelos.
Del 28 al 30: Auditoría Interna (a la gestiòn) del Parque Nacional Natural El Cocuy.
Noviembre:
Del 01 al 04: Auditoría Especial a la Dirección Territorial Andes Nororientales.
Del 05 al 09: Auditoría Interna (a la gestión) al Parque Nacional Natural Tayrona.
Del 05 al 09: Auditoría al Contrato de Prestación de Servicios Ecoturísticos del Parque Nacional Natural Tayrona.
Del 05 al 09: Auditoría Interna de Calidad del Parque Nacional Natural Tayrona.
Del 19 al 22: Auditoría Interna de Calidad Dirección Territorial Pacífico.
Del 25 al 28: Auditoría Interna de Calidad Dirección Territorial Amazonía.
Del 26 al 29: Auditoría Interna de Calidad Dirección Territorial Caribe.
Diciembre:
Del 03 al 06: Auditoría Interna de Calidad Dirección Territorial Orinoquía.
Del 10 al 13: Auditoría Interna de Calidad Dirección Territorial Andes Nororientales.
Del 16 al 20: Auditoría Especial a la Dirección Territorial Pacífico.
Del 17 al 20: Auditoría Interna de Calidad Dirección Territorial Andes Occidentales.
Dependencias del Nivel Central.</t>
  </si>
  <si>
    <t>Implementar la herramienta de análisis de efectividad del manejo en las áreas protegidas con participación social - AEMAPPS</t>
  </si>
  <si>
    <t>Areas protegidas con la herramienta AEMAPPS implementada</t>
  </si>
  <si>
    <t>De acuerdo al cronograma previsto, la aplicación de la herramienta de efectividad se realizará en el segundo semestre del año en las 56 áreas protegidas del SPNN.</t>
  </si>
  <si>
    <t>Para la vigencia 2011 y 2012, en cumplimiento del Convenio de Diversidad Biológica se aplicó la herramienta de efectividad en 53 y 54 áreas del Sistema de Parques respectivamente. Para el último año bo se recibió los resultados de los Parques Nacionales de Paramillo y La Paya.
Anualmente Parques Nacionales Naturales viene aplicando el instrumento “Análisis de Efectividad del Manejo de las Áreas Protegidas con Participación Social” – AEMAPPS,  para el presente año la herramienta se ajusto junto con el Grupo de Recursos Humanos. Para efectos de aplicación,  se correrá el ciclo corto correspondiente a la Planeación Operativa hacia el segundo semestre del año, salvo en las áreas  marino costeras (SFF Ciénaga Grande de Santa Marta, PNN Corales del Rosario y San Bernardo, SFF El Corchal "El Mono Hernández",  VP Isla de Salamanca, SFF Los Flamencos, PNN Old Providence McBean Lagoon, PNN Sierra Nevada de Santa Marta PNN Tayrona, PNN Uramba Bahía Málaga, PNN Utría y SFF Malpelo) y las que forman parte del proyecto KFW (PNN Cocuy, Área Única Natural Los Estoraques, SFF Guanentá Alto Río Fonce, SFF Iguaque, PNN Pisba, PNN Tamá, SFF Ciénaga Grande de Santa Marta, SFF Colorados, SFF Corchal "El Mono Hernández", SFF Los Flamencos, VP Isla de Salamanca, PNN Natural Macuira, PNN Old Providence McBean Lagoon, PNN Sierra Nevada de Santa Marta y PNN Tayrona), quienes correrá los tres ciclos de la herramienta debido a los compromisos adquiridos por la Entidad en el marco de los proyectos de cooperación. Se espera tener los resultados a mediados de septiembre.</t>
  </si>
  <si>
    <t>En el marco del Subsistema de Áreas Marino Protegidas - SAMP, WWF en conjunto con PNN trabajó en la conceptualización y definición de un instrumento de análisis de efectividad para las áreas protegidas regionales. En este sentido, el 27 y 28 de abril se realizó la primera prueba piloto en el DMI Cispatá con el fin de revisar y validar los 16 ámbitos de aplicación y 46 ejes temáticos propuestos, como resultado se recibieron sugerencias y aportes frente a los criterios que conforman los ejes temáticos dado el contexto en el que se desenvuelven de las áreas protegidas regionales.
A partir de lo anterior, desde PNN y WWF se revisó y ajustó la herramienta para las áreas regionales quedando conformada por 16 ámbitos, 36 ejes temáticos y una matriz de apoyo. Esta revisión conceptual implico adicionalmente el diseño de la herramienta y la homologación de los ejes temáticos a través de sus criterios de análisis al METT. Una segunda aplicación se realizó el día 4 y 5 de junio en el DMI La Caimanera, para ello, el Invemar se encargó de dar la orientación técnica al equipo del área protegida en el desarrollo de este ejercicio.
Con la herramienta ajustada, en la primera semana de septiembre con el equipo del DMI Cispatá se realizó la aplicación de la herramienta de efectividad.
En cuánto a la definición de un instrumento de análisis de efectividad para el Subsistema que a su vez integre la línea base de AEMAPPS, éste se encuentra desarrollado y está en ajuste para ser presentado a las territoriales y SIRAPS durante el mes de octubre. Actualmente, está en revisión por parte de la Subdirección de Gestión y Manejo y esperando el documento final de conceptualización del SAMP.
Finalmente, para las áreas que conforman el Sistema de Parques Nacionales Naturales de Colombia se está realizando el análisis la aplicación de los tres ciclos de la herramienta AEMAPPS como parte del análisis del SAMP. Entre tanto, el resto de las áreas adelanta la aplicación del ciclo corto. Una vez se reciban los resultados de aplicación y sean revisados desde el GPM se realizará el respectivo reporte.</t>
  </si>
  <si>
    <t>En el marco del Subsistema de Áreas Marino Protegidas - SAMP, WWF en conjunto con Parques Nacionales trabajó en la conceptualización y definición de un instrumento de análisis de efectividad para las áreas protegidas regionales. En este sentido, el 27 y 28 de abril se realizó la primera prueba piloto en el DMI Cispatá con el fin de revisar y validar los ámbitos de aplicación y ejes temáticos propuestos; como resultado se recibieron sugerencias y aportes frente a los criterios que conforman los ejes temáticos dado el contexto en el que se desenvuelven de las áreas protegidas regionales.
A partir de lo anterior, desde PNN y WWF se revisó y ajustó la herramienta para las áreas regionales. Esta revisión conceptual implico adicionalmente el diseño de la herramienta y la homologación de los ejes temáticos a través de sus criterios de análisis al METT. Una segunda aplicación se realizó el día 4 y 5 de junio en el DMI La Caimanera, para ello, el Invemar se encargó de dar la orientación técnica al equipo del área protegida en el desarrollo de este ejercicio.
A mediados de octubre, se presentaron los instrumentos de efectividad en el SIRAP Pacifico. Actualmente, se cuenta con el aplicativo a nivel de Subsistema y el de las áreas regionales. Está pendiente de terminar de ajustar con insumos del marco de conceptualización del SAMP una vez se apruebe.
Finalmente, para las áreas que conforman el Sistema de Parques Nacionales Naturales de Colombia se realizó la aplicación de los tres ciclos de la herramienta Análisis de Efectividad del Manejo de Áreas Protegidas con Participación Social - AEMAPPS para 12 AP que conforman el SAMP, entre las que se encuentran: CGSM, Corales del Rosario, Flamencos, Providencia, Tayrona, Gorgona, Sanquianga, Utría, Malpelo, VIPIS, Corchal y Sierra Nevada de Santa Marta; para Gorgona y Sanquianga los resultados corresponden a la aplicación del año 2012. Entre tanto, el resto de las áreas realizaron la aplicación del ciclo corto de la herramienta, salvo los Parques Farallones de Cali, Munchique y Katios, donde por orientación de la Dirección Territorial Pacífico aplicaron los tres ciclos de la herramienta como insumo al proceso de actualización de sus planes de manejo. La Paya con acompañamiento de WWF en el marco del proyecto trinacional realizó la aplicación de los tres ciclos.</t>
  </si>
  <si>
    <t>Reformular y/o actualizar los planes de manejo de las áreas protegidas</t>
  </si>
  <si>
    <t>Planes de manejo actualizados y reformulados</t>
  </si>
  <si>
    <t>Actualmente, el GPM viene trabajando en el desarrollo del instrumento de aplicación para los componentes diagnóstico, ordenamiento y plan estratégico de acción. Adicionalmente, con la ejecución del convenio 027 y el proyecto Parques de Canadá, dirigidos a dar continuidad al proceso de actualización de los planes de manejo, actualmente las 40 áreas que forman parte de éstos iniciaron el proceso de contratación respectivo.</t>
  </si>
  <si>
    <t>Con el propósito de facilitar a los contratistas de Planes de Manejo y a los equipos técnicos de las áreas protegidas del SPNN el proceso de actualización o reformulación de los planes de manejo respectivos y, teniendo en cuenta las lecciones aprendidas durante el proceso en los años anteriores, los profesionales del Grupo de Planeación y Manejo, junto con el GTEA, el GGISINAP y el GSIR construyeron instrumentos metodológicos que buscan la comprensión de los enlaces entre los diferentes temas definidos en la “Caja de Herramientas”. 
Dentro del acompañamiento realizado desde el GPM, en el mes mayo se adelantó un taller en la Dirección Territorial Caribe con el objetivo de orientar el componente de diagnóstico en el marco de la actualización de los planes de manejo. La agenda de trabajo contemplo los siguientes temas: contexto regional, objetivos de conservación y objetos de conservación, integridad ecológica, análisis del riesgo, análisis situacional y síntesis diagnóstica.
Por otra parte en la Dirección Territorial Andes Nororientales, se realizaron los siguientes talleres:
a) Uno (1) con la DTAN y los equipos técnicos de todas las áreas protegidas de la territorial del 23 al 24 de Abril, donde se presentó la ruta general del proceso, los recursos financieros disponibles para el año en curso, los avances de las áreas protegidas de la territorial en el tema y se definieron agendas conjuntas preliminares hasta el mes de octubre.
b) Tres (3) talleres con el PNN Cocuy, PNN Tama y PNN Pisba para la reformulación del Componente Diagnóstico de los Planes de Manejo. En estos talleres, se revisaron los avances en la definición de los Objetivos de Conservación, valores objeto de conservación y los elementos del cambio climático a tener en cuenta en el diagnóstico del Plan de Manejo del Parque. Se definieron las situaciones de manejo priorizadas
El proceso de actualización y/o reformulación de los planes de manejo para la vigencia 2013 se desarrolla principalmente en el marco del convenio 027 y el proyecto Parques de Canadá. 
Es de mencionar, que actualmente, se cuenta con 5 documentos de planes de manejo completos en revisión por parte del GPM correspondientes a los Parques Nacionales de Alto Fragua, Catatumbo y Macarena, el Santuario de Fauna y Flora Galeras y el Área Natural Única Los Estoraques.</t>
  </si>
  <si>
    <t>Durante lo corrido del año, desde el GPM se ha brindado un acompañamiento permanente a las áreas protegidas en el marco del proceso de actualización y/o reformulación de los planes de manejo. A la fecha el estado de avance es el siguiente:
DT Andes Nororientales:
• Dos (2) planes de manejo finalizados en sus componentes Diagnóstico, Ordenamiento y Plan Estratégico de Acción. ANU Los Estoraques y PNN Catatumbo Bari. Pendiente elaboración de comentarios por parte de la DTAN y de la SGM al PM de ANU Los Estoraques. 
• Cinco (5) áreas,  PNN Cocuy, Tama, Pisba y el SFF Iguaque, con propuestas de ordenamiento al interior de las mismas, de acuerdo con Decreto 622. Pendiente acompañamientos específicos para revisión y ajuste del componente de ordenamiento. 
Un área SFF GARF con documento completo en revisión
• Un (1) área, el SFF Iguaque con propuesta de zona amortiguadora en trámite ante el Ministerio de Ambiente y Desarrollo Sostenible.
DT Orinoquia:
• Un (1) plan de manejo finalizado en sus componentes Diagnóstico, Ordenamiento y Plan Estratégico de Acción (PNN Sierra de la Macarena).
• Cinco áreas (5) correspondientes a los PNN Cordillera de los Picachos, El Tuparro, Chingaza, Sumapaz y Tinigua en elaboración del diagnóstico.
DT Pacifico:
• Dos (2) áreas terminando el componente plan estratégico de acción correspondiente PNN Munchique y PNN Los Katios.
• Cuatro (4) áreas en componente diagnóstico correspondiente a los Parques Nacionales Naturales Gorgona, Sanquianga, Uramba Bahia Málaga y el Santuario de Fauna y Flora Malpelo.
• Un área en componente de ordenamiento, PNN Utria.
- Un área con documento completo: PNN Farallones.
DT Amazonia:
• Un (1) plan de manejo finalizados en sus componentes Diagnóstico, Ordenamiento y Plan Estratégico de Acción. PNN Alto Fragua. Pendiente incorporar los avances del nodo guafrachu  y los aportes sobre contexto que genero la DTAM.
• Un (1) área terminando el componente plan estratégico de acción correspondiente al PNN Serranía de los Churumbelos.
• Seis (6) áreas en componente diagnóstico correspondiente a : RNN Puinawai,  PNN Cahuinari, PNN La Paya, PNN Yaigoje, SF Orito y RNN Nukak.
• Dos (2) áreas en componente de ordenamiento (PNN Amacayacu y Rio Puré).
• El PNN Chiribiquete avanza en el diagnóstico del AP ampliada, aun no se cuenta con documento para revisión.</t>
  </si>
  <si>
    <t>A la fecha, por Dirección Territorial el avance es el siguiente:
DT Amazonia:
• Siete (7) planes de manejo finalizados en sus componentes Diagnóstico, Ordenamiento y Plan Estratégico de Acción (Alto Fragua, Río Puré, Amacayacu, Orito, Churumbelos, La Paya y Puinawai)
• Tres (3) áreaa en ajustes de diagnostico: PNN Apaporis, PNN Serranía de Chiribiquete y RNN Nukak.
• Actualización del REM en Cahuinarí
DT Caribe:
• Nueve (9) planes de manejo finalizados en sus componentes Diagnóstico, Ordenamiento y Plan Estratégico de Acción (Corchal, Sierra Nevada de Santa Marta, Macuira, Providencia, Tayrona, Flamencos, Ciénaga Grande de Santa Marta, VIPIS y Corales del Rosario.
• Un (1) área avanza en la formulación del componente ordenamiento. PNN Paramillo.
• Un (1) área avanza en la formulación del componente diagnóstico. SFF Los Colorados.
DT Pacifico:
•  Siete (7) planes de manejo finalizados en sus componentes Diagnóstico, Ordenamiento y Plan Estratégico de Acción (PNN Farallones de Cali, SFF Malpelo, PNN Los Katios, PNN Munchique, PNN Gorgona, PNN Utría y PNN Sanquianga). 
• Un (1) área avanza en la formulación del componente ordenamiento. PNN Uramba-Bahia Málaga.
DT Andes Nororientales:
• Seis (6) planes de manejo finalizados en sus componentes Diagnóstico, Ordenamiento y Plan Estratégico de Acción (ANU Los Estoraques, PNN Catatumbo, PNN Tamá, SFF Guanentá Alto Río-Fonce, PNN Cocuy y SFF Iguaque).
• Un (1) área en la formulación del componente de ordenamiento (PNN Pisba).
DT Andes Occidentales:
• Once (11) planes de manejo finalizados en sus componentes Diagnóstico, Ordenamiento y Plan Estratégico de Acción (PNN Las Orquídeas, PNN Selva de Florencia, PNN Tamá, SFF Galeras, SFF Isla de la Corota, PNN Los Nevados, SFF Otún Quimbaya, PNN CVDJ, PNN Nevado del Huila, PNN Las Hermosas y PNN Cueva de los Guácharos).
• Un (1) área en la formulación del componente de ordenamiento (PNN Puracé).
DT Orinoquia:
• Cinco (5) planes de manejo finalizados en sus componentes Diagnóstico, Ordenamiento y Plan Estratégico de Acción (PNN Sierra de la Macarena, PNN Sumapáz, PNN Cordillera de los Picachos, PNN Tinigua y PNN Chingaza)
• Un (1) área en componente de diagnóstico (PNN Tuparro).</t>
  </si>
  <si>
    <t>3.4.4.</t>
  </si>
  <si>
    <t>Posicionar a Parques Nacionales Naturales en los ámbitos nacional, regional, local e internacional y consolidar la cultura de la comunicación al interior</t>
  </si>
  <si>
    <t>LAURA GARCIA</t>
  </si>
  <si>
    <t>ADRIANA BELTRAN</t>
  </si>
  <si>
    <t>Número de eventos de carácter internacional de alto nivel, en los cuales se incide en términos de negociación, posicionando la gestión del SPNN</t>
  </si>
  <si>
    <t>De 30 eventos planificados para el 2013, a marzo se han ejecutado 12 eventos entre asuntos internacionales, relacionamiento bilateral y cooperación sur-sur de los cuales se han generado 9 actas y/o documentos de apoyo que verifican el posicionamiento de PNN a nivel fronterizo y a nivel regional, prioritariamente en el posicionamiento como oferentes de cooperación técnica en el marco de la Cooperación Sur-Sur con Argentina y en el posicionamiento con Ecuador frente a los acuerdos para desalentar la ilícita acitivad de pesca especialmente en el SFF Malpelo. Los documentos verificadores están incluidos en la matriz de seguimiento.</t>
  </si>
  <si>
    <t>De 30 eventos planficados en 2013, entre abril y junio se han incidido en 27 eventos, de los cuales 16 son preparatorios o de seguimiento a nivel nacional, internos o interinstitucionales, para las reuniones bilaterales y 5 corresponden a eventos bilaterales. De los 27 eventos 19 han generado actas y/o documentos de verificación del posicionamiento de PNN en el escenario bilateral o regional, y se incluyen en la matriz de seguimiento.</t>
  </si>
  <si>
    <t>De 32 eventos planficados en 2013, entre julio y septiembre se han incidido o ejecutado 14 eventos bilaterales y de CSS , de los cuales 4 son preparatorios o de seguimiento a nivel nacional, internos o interinstitucionales, para las reuniones bilaterales y 10 corresponden a eventos bilaterales. De los 14 eventos 14  han generado actas y/o documentos de verificación del posicionamiento de PNN en el escenario bilateral o regional, y se incluyen en la matriz de seguimiento.</t>
  </si>
  <si>
    <t>De 32 eventos planficados en 2013, entre octubre y diciembre de 2013 se ha incidido en 11 eventos entre asuntos internacionales, relacionamiento bilateral y CSS de los cuales se han generado documentos de apoyo que verifican el posicionamiento de la entidad.</t>
  </si>
  <si>
    <t>Impulsar la participación de PNN en espacios internacionales de Cooperación para la negociación e incidencia en temas de su competencia.</t>
  </si>
  <si>
    <t>Documentos  formulados o concertados en el marco de iniciativas internacionales.</t>
  </si>
  <si>
    <t>(1) Taller Internacional de Expertos para "Mejorando el Programa Global de Patrimonio Mundial de la UICN", de 17 al 21 de febrero de 2013. 
(2) Misión de Argentina-Administración de Parques Nacionales  a Parques Nacionales Naturales de Colombia - PNN para ejecución de la primera actividad del proyecto de Cooperación Sur-Sur en materia de participación social en el manejo de áreas protegidas, convocada por PNN, Bogotá y Riohacha con visita al PNN Flamencos, del 27 de enero al 8 de febrero de 2013. En dicha ocasión participaron 5 técnicos de la Administración de Parques de Argentina y 15 técnicos de Parques Nacionales de Colombia, en donde se socializó la política de participación social en el manejo de áreas protegidas de PNN, se intercambió información y se discutieron los avances, las experiencias positivas y los retos respecto a las estrategias especiales de manejo así como los elementos que para la Administración de Parques de Argentina son de referencia para la construcción de su proceso interno en Argentina en la materia con base en las experiencias de Parques Nacionales de Colombia. 
(3) 3 reuniones de Mesa Nacional de Pesca Ilegal, convocada por la DIMAR, Bogotá, 26 de febrero de 2013, las cuales generaron su acta correspondiente. 
(4) I Reunión bilateral de Cónsules de Ecuador en Colombia con Autoridades competentes en materia de ilícita actividad de pesca en Colombia, convocada por el Ministerio de Relaciones Exteriores, 1ero de marzo de 2013, Buenaventura. 
(5) IV Reunión Preparatoria para la IV reunión bilateral con Ecuador en materia de Pesca Ilegal, convocada por Ministerio de Relaciones Exteriores, 7 demarzo de 2013.
(6) Reunion interna preparatoria de Reunión Bilateral Pesca Ilegal con Ecuador, convocada por el Grupo de Asuntos Internacionales y Cooperación-DIG, Bogotá, 11 de marzo de 2013.
(7) IV Reunión Bilateral Pesca Ilegal con Ecuador, Atacames-Esmeraldas, 14 y 15 de marzo de 2013. 
(8) I reunión preparatoria para tratar temas de asuntos étnicos en el Comité Técnico Binacional de Asuntos Ambientales - componente de áreas protegidas, Bogotá, 18 de marzo de 2013. 
(9) Apoyo al establecimiento del Plan de Acción del Comité Técnico Nacional del Corredor Marino del Pacífico Este Tropical (CMAR).</t>
  </si>
  <si>
    <t>(1) Comité Directivo de la Comisión Mundial de Áreas Protegidas de la UICN, cuyo objeto fué presentar resultados de la gestión realizada en el marco de la comisión y coordinar los compromisos futuros en la región SUR, así como participar en la planeación de las líneas estratégicas del Congreso Mundial de Parques a celebrarse en el 2014, junto con la estrategia de comunicación y difusión de este evento para incrementar la asistencia  de directivos y entidades gubernamentales y no gubernamentales. Durante la reunión se pusieron de manifiesto los avances y retos de los grupos especialistas, se organizaron los streams del Congreso y se presentaron los planes de trabajo de la Comisión y el Programa Mundial de Áreas Protegidas en el corto y mediano plazo. 
(2) Comité Técnico Nacional del CMAR: Durante el primer semestre se han realizado 2 reuniones del Comité y algunas otras entre los coordinadores temáticos y los grupos de trabajo. A partir de la priorización de actividades por eje temático, se construyó un Plan de Acción para 2013, el cual está siendo desarrollado por las entidades bajo sus competencias y en concordancia con los propios POAs institucionales. 
(3) Comité de la Convención sobre el Patrimonio Mundial cuyo fin fué tomar decisiones sobre el futuro de la Convención, el estado de conservación de los sitios inscritos en la Lista y la Lista en Peligro, los inventarios y declaraciones retrospectivas así como la operación del Centro de Patrimonio Mundial. La Delegación Colombiana no pudo ser acompañada presencialmente por funcionarios de PNN pero fue respaldada técnicamente por medio de la preparación de los documentos de negociación. 
(4) Participación como oferentes de cooperación técnica al Instituto Forestal de Conservación de Honduras en la V Reunión Oficial de la Comisión Mixta de Cooperación Técnica y Científica entre Colombia y Honduras, convocada por el Ministerio de Relaciones Exteriores y la Agencia Presidencial para la Cooperación Internacional, Bogotá, 05 Abril de 2013.
(5) Tres reuniones de seguimiento a nivel nacional (MADS, PNN y APC) de los compromisos de la V Comisión Mixta Colombia- Honduras, Bogotá abril mayo y junio de 2013 generando cada una su propia acta.
(6) Reunión virtual Colombia - Honduras de negociación del proyecto de oferta de PNN a Instituto de Conservación Forestal de Honduras.
(7) I Reunión de seguimiento de comisiones mixtas con Argentina, México y Uruguay con la Agencia Presidencial para la Cooperación Internacional, Bogotá, 12 de abril de 2013. 
(8)  Tres reuniones interinstitucionales sobre el proyecto Oceans Five, convocadas por la Comisión Colombiana del Océano y una por la DIMAR, Bogotá, 10 de abril, 22 de abril y 14 demayo de 2013 las cuales generaron cada una su propia acta.
(9)  Siete Reuniones preparatorias y de seguimiento de compromisos bilaterales COVIEC  (Comisión de Vecindad e Integración Ecuatoriano-Colombiana), convocadas por el MADS y el MRE, Bogotá, 3 de abril, 7 de mayo, 8 de mayo, 9 de mayo, 16 de mayo, 30 de junio, 19 de junio, generando cada una un documento de seguimiento.
(10) III Reunión del Comité Técnico Binacional de Asuntos Ambientales, Comité Técnico Bilateral de Asuntos Ambientales, de la COVIEC, 23 y 24 de mayo de 2013, Quito-Ecuador. 
(11) I Reunión Cuatripartita Costa Rica, Panamá, Colombia y Ecuador en materia de Pesca Ilegal y otros delitos, convocada por Costa Rica y hospedada por el MRE, Bogotá, 20 y 21 de mayo de 2013.
(10) Dos reuniones interinstitucionales de seguimiento de compromisos de pesca ilegal con Ecuador, convocada por el MRE, Bogotá, 8 de abril y 19 de junio generando su propia acta.
(12) Taller interno de seguimiento y planificación de compromisos con Ecuador en materia de pesca ilegal, especialmente la planificación del taller bilateral de Gorgona con áreas protegidas de Ecuador, y el taller interinstitucional en Atacames, Convocado por GAIC-DIG, Bogotá, 26 de Junio de 2013.
(13) Participación con la DTPA, Jefe del SFF Malpelo y la SGM en el taller de capacitación en normatividad ambiental del SFF Malpelo a la ANDI, Cámara de Atuneros, Cámara de Armadores y observadores de la Fundación Pesca Limpia.
(14) Reunión seguimiento y posicionamiento de temas de PNN en la Organización del Tratado de Cooperación Amazónica, OTCA, con el MRE y el MADS, convocada por GAIC-DIG de PNN, Bogotá, 28 de junio de 2013.  
(15) Taller de Mesas de ONG's nacionales se realizó con el propósito de dar a conocer las experiencias en el ámbito socioambiental que adelantan las ONG´s participantes e informar el interés de Parques Nacionales con el fin de que las Organizaciones se vinculen al  Programa Alianza Para la Conservación. 
Nota aclaratoria: En los 2 trimestres se ha superado la meta anual dada la  gestión de Cancillería frente al tema de Pesca Ilegal con Ecuador.</t>
  </si>
  <si>
    <t>A partir de lo anterior, desde PNN y WWF se revisó y ajustó la herramienta para las áreas regionales quedando conformada por 16 ámbitos, 36 ejes temáticos y una matriz de apoyo. Esta revisión conceptual implico adicionalmente el diseño de la herramienta y la homologación de los ejes temáticos a través de sus criterios de análisis al METT. Una segunda aplicación se realizó el día 4 y 5 de junio en el DMI La Caimanera, para ello, el Invemar se encargó de dar la orientación técnica al equipo del área protegida en el desarrollo de este ejercicio.</t>
  </si>
  <si>
    <t>(1) Reunión conjunta del Foro Mundial de Líderes de Áreas Protegidas y de los Líderes de los Streams del Congreso Mundial de Parques, 13 al 16 de octubre de 2013, Charles Town, Sidney, con el fin de establecer el panorama e introducir una visión del Congreso Mundial de Parques de 2014 al Foro Mundial y a los líderes de los streams. 
(2) Reuniones alto nivel autoridades ambientales y Cancillería sobre CMAR, cuya finalidad fue  esclarecer la posición de Colombia frente a la propuesta de Ecuador y acordar el contenido de la posible contrapropuesta y/o acciones con Costa Rica y Panamá.
(3) Asistencia 17a Reunión del Órgano Subsidiario de Asesoramiento Técnico, Científico y Tecnológico del Convenio sobre Diversidad Biológica - SBSTTA, 14 al 18 de octubre, Montreal, Canadá, donde se asesoró y acompañó a la delegación de Colombia en los temas relacionados con la actividad propia de Parques.
(4)  Taller Regional de los Grupos de Trabajo del CMAR, 16 y 17 de diciembre de 2013, donde se estableció un plan de acción para los grupos de trabajo consolidando el trabajo en redes.
(5)  Comisión Intersectorial Nacional de Patrimonio Mundial, 26 de noviembre de 2013, Bogotá Colombia, cuya finalidad fue hacer el seguimiento a los compromisos de la pasada reunión así como acordar los próximos pasos y necesidades frente a la candidatura de nuevos sitios Patrimonio Mundial.
(6) Mesa de donantes de LifeWeb-Redparques para la Visión Amazónica, 04 al 05 de noviembre, Paracas Perú, donde  se mostro el progreso en la implementación del Plan de Trabajo sobre Áreas Protegidas del CDB y el Plan Estratégico para la Biodiversidad 2011-2020 en el bioma amazónico y se identificó las oportunidades de cooperación que complementen las de los actores institucionales en el marco del Plan de Acción de la Visión de Conservación en el Bioma Amazónico.
7) Participación en el Taller Regional: Sistemas Nacionales de Áreas Protegidas en los Países Miembros de la OTCA. Programa de Áreas Protegidas ARPA y Oportunidades de Cooperación, Brasilia 2 y 3 de octubre.
(8) Desarrollo de actividad No.4 Proyecto de Comisión Mixta con Argentina, APN de Argentina en PNN de Colombia, del 19 de septiembre al 10 de octubre y del 07 al 24 de octubre.
(9) Reunión de PNN (DIG, GAIC, SGM y SSNA) con Delegado de Alto Nivel de la Universidad de las Palmas de las Islas Canarias para expresión de interés para formalizar un Acuerdo de Cooperación Técnica entre las Partes en Turismo, Medio Ambiente y Desarrollo Sostenible. (10 )Reunión de Alto Nivel de PNN (DIG y GAIC) con Coordinador GIZ-Iniciativa Trinacional.
(11) Participación en la IV Reunión de la Comisión Mixta con Uruguay, en los temas ambientales de Áreas Protegidas.(12) Participación en el II Gabinete Ministerial y II Encuentro Presidencial entre Ecuador y Colombia, 21 al 23 de noviembre de 2013, Ipiales con el tema de Grupo de Trabajo de Áreas Protegidas.</t>
  </si>
  <si>
    <t>Realizar el seguimiento a la implementación de los acuerdos internacionales a travès de una matriz diseñada para tal efecto</t>
  </si>
  <si>
    <t>Reportes de seguimiento a los acuerdos internacionales</t>
  </si>
  <si>
    <t>Nos encontramos en proceso de diseño de la matriz de seguimiento, se emitirá primer y segundo reporte en el segundo informe trimestral. Sin embargo aquí reportamos lo siguiente:
(1) Participación en reunión interinstitucional nacional sobre el documento CONPES de Fronteras, en la cual se indicó la importancia de revisar el concepto de “Fronteras Ambientales” así como la importancia de considerar en el documento los elementos de política relevantes frente a las Áreas Protegidas del Sistema de Parques Nacionales Naturales de Colombia en zonas de frontera (colindantes y no colindantes) así como la relevancia de trabajar con enfoque diferencial no solo en lo biofísico sino también en lo étnico. 
(2)Realización de taller interno de Planeación Estratégica de la dependencia.</t>
  </si>
  <si>
    <t>Se implementó la matriz de seguimiento a convenios y se reportan los avances a primer y segundo trimestre mostrando el cumplimeinto a los compromisos adquiridos en el marco de los acuerdos internacionales.</t>
  </si>
  <si>
    <t>LUIS ALFONSO CANO</t>
  </si>
  <si>
    <t>MARCELA RODRIGUEZ</t>
  </si>
  <si>
    <t>% de la poblaciòn que habita en las 6 ciudades capitales en donde se ubican las Direcciones Territoriales y el Nivel Central, informadas sobre el SPNN y los bienes y servicios ambientales del mismo, en el marco de la medición anual de medios</t>
  </si>
  <si>
    <t>Se espera que estos medios reporten sus audiencias a través del Estudio General de Medios, al cual no tenemos acceso directo, pero del cual se generan algunas noticias con el fin de establacer la población a la que le estamos llegando, este reporte se hace de manera anual.</t>
  </si>
  <si>
    <t>Se espera tener el reporte del Estudio General de Medios para tener un estimado de audiencia, sin embargo al tener estas notas publicadas en los líderes de los medios (Caracol RAdio, El Tiempo, El Espectador, Semana, entre otros) se garantiza una ampia difusión de temas relativos con la mision institucional, como la declaratoria y ampliación de areas protegidas, especies de fauan y flora, ecoturismo, guradaparques voluntarios, bienes y servicios ambientales, entre otros.</t>
  </si>
  <si>
    <t>Informar a la población nacional sobre el Sistema de Parques Nacionales Naturales  y los bienes y servicios ambientales del mismo</t>
  </si>
  <si>
    <t>Notas  publicadas</t>
  </si>
  <si>
    <t>Primer trimestre: 150 notas publicadas en medios nacionales, regionales y locales en medios de comunicación como El Tiempo, El Espectador, Semana, Caracol Radio, RCN Radio,  Caracol t.v, RCN t.v, adempas de prensa local y regional</t>
  </si>
  <si>
    <t>Segundo trimestre: 150 notas publicadas en medios nacionales, regionales y locales en medios de comunicación como El Tiempo, El Espectador, Semana, Caracol Radio, RCN Radio,  Caracol t.v, RCN t.v, adempas de prensa local y regional</t>
  </si>
  <si>
    <t>Tercer trimestre: 150 notas de prensa publicadas en diferentes medios de comunicación de los niveles locales, regionales, nacionales e internacionales, lo que lleva al posicionamiento de la entidad, además se dió ingreso a medios de comunicacación a las áreas protegidas con el fin de realizar informes divulgativos.</t>
  </si>
  <si>
    <t>% del talento humano del SPNN haciendo uso de los canales de comunicación interna con el fin de informar y ser informado</t>
  </si>
  <si>
    <t>Para hacer un complemento de este indicador, se plantea hacer una encuesta anual para medir el progreso de la cultura de información al interir de la organización.</t>
  </si>
  <si>
    <t>Se espera poder aplicar la encuesta en el último trimestre con el fin de que a la vez que se recoge la infomración sobre el uso y la utilidad de los canales internos de comunicación, se haga una evlauación de los usuarios acerca de los contenidos y aporpiación de los mismos.</t>
  </si>
  <si>
    <t>Consolidar la cultura de la comunicación al interior de la entidad para mejorar el flujo  y apropiación de procesos comunicativos.</t>
  </si>
  <si>
    <t>Mensajes emitidos a través de los canales de comunicación interna</t>
  </si>
  <si>
    <t>Primer Trimestre: 100 notas publicadas en medios de comunicación internos, como correos electrónicos, carteleras, intranet, noticiero Punto de Encuentro, transmisiones especiales a través de In Situ Radio</t>
  </si>
  <si>
    <t>Segundo Trimestre: 147 notas publicadas  medios de comunicación internos, como correos electrónicos, carteleras, intranet, noticiero Punto de Encuentro, transmisiones especiales a través de In Situ Radio</t>
  </si>
  <si>
    <t>Tercer trimestre: Fueron enviados 148 mensajes, en los cuales estuvieron involucradas las campañas de convocatoria, participación elección y divulgación del logo y el slogan del Sistema Integrado de Gestión de la entidad y la campaña de monitoreo denominada “Yo monitoreo ¿Y tú?”.</t>
  </si>
  <si>
    <t>Número de Areas Protegidas con procesos de comunicación comunitaria implementados</t>
  </si>
  <si>
    <t>Implementar procesos de comunicación con las comunidades aledañas a las áreas Protegidas para divulgar los temas sobre el Sistema de Parques Nacionales Naturales  y los bienes y servicios ambientales del mismo</t>
  </si>
  <si>
    <t>Colectivos de reporteros comunitarios conformados</t>
  </si>
  <si>
    <t>Primer Trimestre: 1 nuevo proceso en el Santuario de Fauna y Flora Guantentá Alto Río Fonce</t>
  </si>
  <si>
    <t>Segundo Trimestre: 3 nuevos procesps en los Parques Sierra Nevada de Santa Marta, Sierra de la Macarena, y Old Providence Mc Bean Lagoon</t>
  </si>
  <si>
    <t>Tercer trimestre: Se inició el proceso de implementación comunitaria en el Parque Nacional Natural Paramillo.  Además se realizaron talleres de comunicación comunitaria en las siguientes  9 áreas protegidas: Vía Parque Isla de Salamanca, Santuario de Fauna y Flora Otún Quimbaya, Santuario de Fauna Y Flora Los Flamencos, Santuario de Fauna Y Flora Guanentá, Parque Nacional Natural La Macarena, Parque Nacional Natural Los Nevados, Parque Nacional Natural Tinigua, Parque Nacional Natural Las Orquídeas y Parque Nacional Natural Gorgona.</t>
  </si>
  <si>
    <t>3.4.5.</t>
  </si>
  <si>
    <t>Fortalecimiento institucional y tècnico de PNN.
Fortalecer la capacidad de negociación de recursos de la entidad en los ámbitos local, regional, nacional e internacional</t>
  </si>
  <si>
    <t>Gestión de talleres con las DT con el fin de reunir insumos orientados al diseño del Portafolio de Oferta y Demanda de Cooperación (incluye Cooperación No Oficial, Cooperación Internacional y Cooperación Sur-Sur), de acuerdo a las prioridades de Parques Nacionales Naturales de Colombia. No ha sido posible coordinar la agenda con los correspondientes Directores Territoriales en este primer semestre del año dentro de los espacios generados por los Comités Territoriales, dado que se han interpuesto reuniones y negociaciones de proyectos o de convenios. Cabe resaltar que este trabajo se ha adelantado con la Dirección Territorial Pacífico, Dirección Territorial Orinoquia y Dirección Territorial Andes Occidentales.</t>
  </si>
  <si>
    <t>Para el segundo semestre no se tienen avances sobre esta actividad, dado que las agendas no se han acordado en el marco de los Comités Territoriales y adicional, porque se cumple con una agenda interinstitucional que dificulta la concertación de la dependencia en dichos Comités.</t>
  </si>
  <si>
    <t>Al inicio del mes de septiembre, se realizó el Taller de Prioridades de Cooperación con las diferentes dependencias del nivel central que desarrollan y dan la orientación temática al nivel territorial y local. Se contó con la participación de 20 profesionales con los cuales se definieron los temas prioritarios para la gestión ante los cooperantes oficiales y no oficiales.  
A partir de este ejercicio se elaboró una primera versión de la matriz que consolidará las prioridades de cooperación, la cual se complementará y validará a nivel territorial y áreas protegidas.</t>
  </si>
  <si>
    <t>A partir de Taller de Prioridades de Cooperación realizado en septiembre de 2013 con las diferentes dependencias del nivel central, se elaboró una matriz que consolidó las temáticas priorizadas. Esta matriz se presentó para su socialización y retroalimentación en los Talleres de Prioridades de Cooperación con la Territorial Amazonia y Orinoquia. Con la Dirección Territorial Amazonia y la Dirección Territorial Orinoquía se realizaron los talleres en el mes de Diciembre de 2013, en el marco de los comités territoriales, donde se contó con los jefes de las áreas protegidas y los profesionales de las DT.</t>
  </si>
  <si>
    <t>Finalmente, para las áreas que conforman el Sistema de Parques Nacionales Naturales de Colombia se está realizando el análisis la aplicación de los tres ciclos de la herramienta AEMAPPS como parte del análisis del SAMP. Entre tanto, el resto de las áreas adelanta la aplicación del ciclo corto. Una vez se reciban los resultados de aplicación y sean revisados desde el GPM se realizará el respectivo reporte.</t>
  </si>
  <si>
    <t>A partir de Taller de Prioridades de Cooperación realizado en septiembre de 2013 con las diferentes dependencias del nivel central, se elaboró una matriz que consolidó las temáticas priorizadas.  Esta matriz se presentó para su socialización y retroalimentación en los Talleres de Prioridades de Cooperación con la Territorial Amazonia y Orinoquía.  Estos talleres de prioridades de cooperación con la Dirección Territorial Amazonia y la Dirección Territorial Orinoquía se realizaron en el mes de Diciembre de 2013, en el marco de los comités territoriales, donde se contó con los jefes de las áreas protegidas y los profesionales de las DT.</t>
  </si>
  <si>
    <t>Formular y gestionar Proyectos  de Cooperación teniendo en cuenta las tematicas priorizadas por la entidad</t>
  </si>
  <si>
    <t>Proyectos de Cooperación aprobados respecto de los gestionados</t>
  </si>
  <si>
    <t>% de la disminución de la brecha financiera (precios constantes de 2010) de acuerdo con el plan financiero de fuentes, usos y recursos de la entidad</t>
  </si>
  <si>
    <t xml:space="preserve">NO REPORTA </t>
  </si>
  <si>
    <t>NO HAY REPORTE DE AVANCE PORCENTUAL Y DESCRIPTIVO YA QUE PARTICIPACIÓN SOCIAL Y  LA SUBDIRECCIÓN DE GESTION Y MANEJO  NO  REPORTAN AVANCE SOBRE EL TEM A</t>
  </si>
  <si>
    <t xml:space="preserve">7 planes de contingencia para el riesgo público aprobados Catatumbo Bari,  El Cocuy, Sumapaz, Sierra de la Macarena, Cordillera de  los Picachos, Tinigua y El Tuparro, para un total de 51  de las 58 áreas protegidas que corresponde al 88 %.
Para el presente año  se tiene un consolidado de 52 Áreas con Planes de Contingencia de Riesgo Publico aprobados: Macarena, Tinigua, Isla de Salamanca, Vipis, Las  Hermosas, Galeras, Cueva de los Guacharos, Tayrona, Pisba, Munchique, Serranía de los Yariguíes, Alto Fragua, Los Colorados, La Paya, Tatamá, Los Katíos,  Isla Corota, Sierra Nevada de Santa Marta, Corchal Mono Hernández, Paramillo, Tamá,  Guanentá Alto Río Fonce,  Las Orquídeas, Otún Quimbaya, Selva de Florencia, Nevado del Huila, Ciénaga Grande de Santa Marta, Corales del Rosario y de San Bernardo, Los Flamencos, Utría, Cahuinari, Farallones de Cali, Serranía de Chiribiquete, Serranía de los Churumbelos, Puinawai, Macuira, Los Nevados,  Doña Juana Cascabel,  Río Puré, Orito Ingi Ande, Uramba Bahía Málaga, Iguaque, Amacayacu, Puracé, Los Estoraques, Gorgona, Malpelo, Sanquianga, Tuparro, Sumapaz, Cocuy y Catatumbo – Bari ; que corresponde al 90% de las Áreas del Sistema de Parques con Planes de contingencia terminados para Riesgo Publico.
Un Parque capacitado en estructuración: Yaigoje Apaporis 
4 en proceso de estructuración del Plan: Old Providence Mcbean Lagoon, Chingaza y Nukak.
</t>
  </si>
  <si>
    <t>En el periodo enero -marzo se incorporan 3 áreas correspondientes a: Corpochivor , Coporurabá, Corantioquia para un total de 80.214,60Ha. Sin embargo el MADS realizó un proceso de redelimitación de las reservas Forestales Protectoras Río Nare y Quebrada Honda y Caños Parrado y Buque restando 3.195,17 Ha. Quedando un total de Hectareaje inscrito en el RUNAP de 77.019,43. 
(Fecha Actualización:08/04/2013</t>
  </si>
  <si>
    <t>_ En el mes de mayo se declaró El Parque Nacional Natural Corales de Profundidad con 142.192,2 ha. El parque empieza en la superficie y protege corales y demás especies marinas que se encuentran hasta 200 metros de profundidad. Además, se constituye en el Parque Nacional Natural número 57 del país.</t>
  </si>
  <si>
    <t>En el mes de diciemnre Se termnón la inscripción en el RUNAP de los DRMI Lago Azul-los Manatìes y   a playona y la loma de caleta de CODECHOCO  que  sumam  38. 730,18 ha. y se  declaró  por parte del MADS  una  nueva área del Sistema de PNN el santauario de fauna  Acandí , Playon y  la  Playonas con 26.232, 71  ha. para un  total de 64.962,89  nuehectáreas inscritas en el RUNAP.</t>
  </si>
  <si>
    <t>Indicador: Nuevas hectáreas incorporadas al Sistema Nacional de Áreas Protegidas SINAP 
_ En el mes de agosto se amplió el Parque Nacional Natural Serranía de Chiribiquete en 1.483.398,7 ha, pasó de tener 1'298.954 ha. a 2'782.353,6 ha.
La ampliación incluye 41 especies de reptiles y 49 de anfibios. Se ha registrado un total 145 especies de aves, 209 de mariposas, la conservación de al menos 13 especies amenazadas de mamíferos, seis posibles nuevas especies y siete nuevos registros para el país.</t>
  </si>
  <si>
    <t xml:space="preserve">Se realizó el reporte en el aplicativo SPI de la ejecución de los Proyectso de Inversión de PNN. </t>
  </si>
  <si>
    <t>Se cuenta con la herramienta, se realizó la adecuación, consolidación y cargue en el DRIVE de las matrices de planeación del Nivel Central, Direcciones Territoriales y Áreas Protegidas para que estas dependencias realicen el reporte trimestral (se inició con el reporte de tercer trimestre), se espera con esta iniciativa facilitar el cargue de la información, automatizando la tarea de consolidación y de esta forma ganar tiempo para la retroalimentación desde la DT y el Nivel Central.
Se realizó la evaluación a los Acuerdos de Gestión de los Gerentes Públicos de la vgencia 2013.</t>
  </si>
  <si>
    <t>Teniendo en cuenta la información remitida en su oportunidad por las Subdirecciones Administrativa y Financiera, Gestión y Manejo de Áreas Protegidas, Oficina Jurídica y Comunicaciones, con corte al 31 de diciembre/13, se procedió a evaluar el cumplimiento de las actividades contempladas en cada uno de los componentes  determinando que durante el 2013 se logró un avance del 60.09% de la estrategia de Gobierno en Línea , que ubica a la entidad en un Nivel Medio frente al promedio total que fue fijado en MINTIC en  aproximadamente el  80% para el total de componentes.</t>
  </si>
  <si>
    <t>Taller de comunicación efectiva dictado por el docente de la univeridad de los andes,  Implementación de los talleres denominados: “Trabajo en equipo” para el grupo de funcionarios de las Direcciones Territoriales Andes Nororientales y Pacífico  en el marco de la ejecución del Plan de Bienestar Social e incentivos de la Entidad, para el fortalecimiento de competencias laborales, personales y del clima organizacional,  Implementación de actividades de naturaleza experiencial con los funcionarios de las Direcciones Territoriales Andes Nororientales y Pacífico en el marco de los encuentros territoriales, Talleres realizados para el fortalecimiento de competencias laborales y personales con la temática denominada "Trabajo en Equipo", Intervenciones sicologicas individuales según necesidades, Actividad de fin de año realizada en las instalaciones de cafam, Participación de la entidad en diversas disciplinas deportivas, grupales e individuales con entidades de orden  privado y estatal, Se envía botas, cachuchas y protector solar  a las áreas protegidas, Se entregaron 37 camillas,  43 tensiometros, 43 respiradores artificiales y 223 extintores, Reunión de COPASO realizada el 4 octubre de 2013, Se realizó reunión anual de acuerdo a lo programado, Se realizó capacitación del nivel central y amazonia, las demás territoriales se les dío acceso para que se capacitaron a través del programa formar de Colmena.</t>
  </si>
  <si>
    <t>Se envía botas, cachuchas y protector solar  a las áreas protegidas, Se entregaron 37 camillas,  43 tensiometros, 43 respiradores artificiales y 223 extintores, Reunión de COPASO realizada el 4 octubre de 2013, Se realizó reunión anual de acuerdo a lo programado, Se realizó capacitación del nivel central y amazonia, las demás territoriales se les dío acceso para que se capacitaron a través del programa formar de Colmena.</t>
  </si>
  <si>
    <t>Elaboración de un formato para medir el impacto de las capacitaciones, el cual se incluirá en el plan de capacitación</t>
  </si>
  <si>
    <t xml:space="preserve">A la fecha de elaboración de este seguimiento no se ha elaborado la evaluación a las Politicas de Desarrollo Administrativo. Este análisis se realizará de la mano con el reporte al Modelo Integrado de Planeación y Gestión (15 de febrero de 2014) </t>
  </si>
  <si>
    <t xml:space="preserve">Se revisaron las actividades del Plan de Mejora con forme a los requisitos de la NTCGP 1000:2009, y se requiere hacer algunas modificaciones con respecto a las actividades a ejecutar para dar cumplimiento a dichos requisitos. </t>
  </si>
  <si>
    <t xml:space="preserve">El proceso de auditoría se realizará durante el primer semestre del 2014. </t>
  </si>
  <si>
    <t xml:space="preserve">El reporte de seguimiento de la matriz de riesgos se hará en el mes de Enero de 2014 conforme a lo establecido en el procedimiento y política de administración de riesgos, teneindo en cuenta que la matriz actualizada fue publicada el 17 de octubre de 2013. </t>
  </si>
  <si>
    <t xml:space="preserve">Se consultó con un ente certificador la probabilidad de realizar preauditoria recibiendo la recomendación de no realizarla , y  presentar el Sistema  de Gestión de Calidad a la Auditoria de Certificación para así racionalizar recursos y evitar desgastes operativos . </t>
  </si>
  <si>
    <t xml:space="preserve">Para el año 2013, se recibió el reporte de 40 áreas protegidas implementando acciones en la línea de valoración social, aunque no todos los parques han diligenciado la encuesta de educación ambiental, esto no quiere decir que el resto de áreas protegidas no estén realizando acciones de educación ambiental.  En total, se tiene 22 áreas protegidas implementado servicios interpretativos y 29 acciones de educación para la participación. 
Por otra parte, se realizó un trabajo de concertación con las DT y las áreas protegidas para determinar la ruta metodológica que permita incluir la línea de educación ambiental dentro de los planes de manejo que se están actualizando o reformulando, lo cual ha arrojado como resultado que esta línea se vea reflejada en el componente Plan Estratégico de Acción.  
Adicional, se llevó a cabo una  discusión sobre el contexto regional  y la  priorización de las principales temáticas para ser abordadas desde la línea de educación ambiental, así como también de los principales actores con los que se viene trabajando. Esta información servirá como insumo para el trabajo que se tiene proyectado para el 2014 en torno a la formulación de los Planes Regionales de Educación Ambiental en cada una de las Direcciones Territoriales. </t>
  </si>
  <si>
    <t xml:space="preserve">A partir de la priorización de los VOC de Sistema, ejercicio realizado desde el Programa de Monitoreo, se priorizaron 3 especiesde las 4 que tendrán Programas de Manejo de Conservación. Los avances al cierre del año 2013, son los siguientes:
1. Oso Andino para la región andina: A la fecha cuenta con una Propuesta de Programa de Conservación y perfil de proyecto elaborado para gestión de recursos con la  Oficina de Cooperación. Este programa cuenta con diseño y manual de monitoreo, a través de de la experiencia piloto en el PNN Chingaza, así como la propuesta de construcción del Programa Regional de conservación del Oso Andino con la participación y apoyo de las CARS y la EAAB. Adicional, se articula con el Piloto de Conflicto de Oso en el PNN Doña Juana. La gestión del Programa ha estado articulada también con la gestión del  MADS entorno a la especie.
Dentro de los ejercicios de actualización de los planes de manejo, se ha dado argumentos técnicos y lineamientos conducentes a que las áreas protegidas claves para la conservación del Oso lo definan como VOC de área, lo cual es necesario para que haya una articulación de los diferentes niveles de gestión y que las actividades priorizadas en el plan sean viables desde lo operativo. Como resultado, el PNN Pisba y el PNN Tamá definieron esta especie como VOC de área, y el PNN Cocuy lo incluyó como especie prioritaria de gestión. Además se tienen dos perfiles de proyectos formulados para la especie, el  primero para Andes Occidentales enfocado en el PNN Orquídeas y el segundo para la DT Andes Nororientales.
2. Frailejones para la región andina:  En el 2013 se inició la formulación del Programa de Conservación de Frailejones, como resultado a finales del año se cuenta con una línea base del grupo Espeletiinae, la cual fue desarrollada por medio de un taller que surgió en el marco de la actualización de los Planes de Manejo de la Dirección Territorial Andes Nororientales (DTAN), ya que 5 áreas de esta territorial reiteraron la prioridad de los frailejones en sus planes de manejo definiéndolos como VOC de área y VOC de sistema. Adicional, se apoyó las acciones realizadas en el marco del Programa Nacional para la Evaluación del Estado y Afectación de Frailejones (Convenio de Cooperación Interinstitucional suscrito entre PNN y las Universidades Javeriana, Jorge Tadeo Lozano, la Sociedad Colombiana de Entomología y Patrimonio Natural Fondo para la Biodiversidad y Áreas Protegidas). De la Universidad Javeriana y Tadeo se recibió una propuesta de formato para evaluar el estado fitosanitario de los frailejones en las áreas protegidas. 
3. Tortuga charapa  para la Amazonia: Para este año, se realizaron diferentes reuniones con el equipo de PNN Cahuinari y profesionales de la DT Amazonia, con el propósito de definir los objetivos y visión del Programa de Conservación, analizar los antecedentes, avanzar en la estrategia de monitoreo, definir acciones prioritarias, y visualizar oportunidades de gestión de recursos financieros. Como resultado se formuló de forma conjunta un proyecto, el cual se incluyó en el Portafolio de proyectos de “Adopte una especie” para ser gestionado por la Oficina de Cooperación.
Con la ONG Wildlife Conservation Society (WCS), se apoyará la formulación e implementación del Programa para esta especie. Esto se formalizo mediante acta de reunión que se anexo a las actividades y compromisos en el marco del convenio de Cooperación Técnico Científica con esta ONG. En esta medida, se realiza en el 2013 una primera salida de campo conjunta entre WCS y DT Amazonia al PNN Cahuinari, donde se evalúa la actual situación conservación de la Charapa y los contextos locales para aterrizar las acciones planteadas en el Programa.                                                                                                                                                                                                                                                                                                                                                                </t>
  </si>
  <si>
    <t>Se definio como especie a trabajar el Oso Andino articulado al programa de conservación como una estrategia para obtener información poblacional y genetica necesaria para que en el año 2019 se pueda correr un analisis de viabilidad poblacional. 
Para el año 2013, la gestión se enfocó en la construcción del Programa para esta especie. En la construcción de este Programa, se articularon los avances y lineamientos generados en el Programa de monitoreo de Oso y su respectivo piloto en el PNN Chingaza. Adicional, desde el nivel central se apoyó la preparación para la temporada de monitoreo de oso en PNN Chingaza en el 2014, a través de reuniones y talleres, como la realizada en el mes de octubre con el equipo de WCS y el PNN Chingaza, donde se expuso y analizo la metodología de monitoreo empleada en el 2010. Se apoyó también a través de capacitaciones preparatorias para el monitoreo de Oso, el Taller de Foto Trampeo que se realizó en el mes de octubre en el PNN Chingaza por la Fundación Panthera, y en donde personal de Parques de 8 áreas diferentes con procesos activos de foto trampeo se entrenaron en el manejo de esta herramienta.</t>
  </si>
  <si>
    <t>Pendiente revisión del indicador para cálculo con el SIGR.</t>
  </si>
  <si>
    <t xml:space="preserve">Para el año 2013, pese a que el artículo 10 de la Ley 388 de 1997, definía de manera general los determinantes ambientales del ordenamiento territorial, solo hasta este año y debido a las confusiones, el Ministerio de Ambiente y Desarrollo Sostenible –MADS- elaboró los lineamientos para el diseño, revisión y actualización de determinantes ambientales, con los cuales espera aclarar las competencias de las autoridades ambientales en relación con el uso del suelo y así evitar la extralimitación de funciones o la usurpación de las mismas que están en potestad de los municipios. El MADS plantea, que los determinantes ambientales son aquellos que están expresados tácitamente en el artículo 10 de la Ley 388/97 y las diferencia de asuntos ambientales, a los que define como “criterios y orientaciones, definidos por las autoridades ambientales, objeto de concertación entre la autoridad ambiental y el municipio o distrito en el proceso de ordenamiento territorial” (MADS, 2013). 
En las socializaciones realizadas por el MADS con diferentes dependencias del SINA y con las autoridades ambientales regionales, ha surgido la discusión si las zonas amortiguadoras son o no determinante ambiental, pero tal como se ha analizado, éstas no han sido ni siquiera mencionadas  en alguno de los instrumentos normativos de ordenamiento territorial (Ley 388/97, Decreto 3600/2007 o Ley 1454 del 2011), debido a esto, no son un determinante ambiental y podrían eventualmente considerarse como un asunto ambiental, pero en este momento la discusión se centra en la aclaración y aplicación de determinantes ambientales. Es decir, la posibilidad de reglamentación de las zonas amortiguadoras seguirá en espera, pues la prioridad son los determinantes ambientales.
Parques Nacionales junto con autoridades ambientales regionales y municipios, avanzó a nivel técnico en: 1) la generación de documentos técnicos (manual, guía, propuestas técnicas), 2) elaboración de propuesta de Decreto para reglamentación de zonas amortiguadoras, 3) incluyó  el tema en la actualización de los planes de manejo. Sin embargo a la fecha no se ha expedido el Decreto Reglamentario de Zonas Amortiguadoras, por el Ministerio de Ambiente y Desarrollo Sostenible, asunto que limita el cumplimiento de gestiones ambientales tales como la incorporación formal o incidencia efectiva de las zonas amortiguadoras en planes de ordenamiento territorial, titulación de predios, procesos de licenciamiento ambiental o planes de desarrollo de entes territoriales.
Teniendo en cuenta, que una de las preocupaciones era la poca claridad de ¿cómo las áreas protegidas eran incluidas efectivamente como determinantes de ordenamiento territorial?, en abril Parques Nacionales elaboró el documento “Las áreas protegidas en el ordenamiento territorial” y organizó un taller para discutir el tema con CARDER, CVC, CRQ, CORTOLIMA, representantes de los Sirap Eje Cafetero y delegados del MADS, estos documentos se constituyeron en el pilar para la participación de Parques Nacionales y autoridades ambientales regionales en el proceso de elaboración, retroalimentación y ajuste del documento técnico “Lineamientos para la formulación revisión, ajuste o actualización de determinantes y asuntos ambientales a concertar, para el ordenamiento territorial, desde las competencias de las CAR”, proceso liderado por el MADS. </t>
  </si>
  <si>
    <t xml:space="preserve">El avance en la implementación de la guia y la formulación de los planes de emergencia y contingencia es diferente en cada una de las Direcciones Territoriales, siendo la DT Pacífico y la DT Andes Occidentales las que más han avanzado en el cumplimiento de la meta a través del apoyo directo de un profesional a cargo y con el acompañamiento del GPM. A diciembre 2013, 15 AP ha presentado versiones preliminares del plan de emergencia y contingencias bajo la metodología propuesta por la SGM (PNN Los Nevados, PNN Las Hermosas, SFF Galeras, PNN Orquideas, PNN Munchique, PNN Los Katios, PNN CVDJ, SF Isla Corota, PNN Farallones de Cali, SFF Malpelo, PNN Selva de Florencia, ANU Estoraques, PNN Guanenta, PNN Tama y PNN Catatumbo). 
Sin embargo solo el Plan de Emergencia y Contingencias del PNN Tatamá tiene concepto técnico de aprobación, luego de varios ejercicios de revisión y ajuste.  Actualmente esta en el proceso de socialización del documento con las instancias del Sistema de Gestión del Riesgo. </t>
  </si>
  <si>
    <t>Para la vigencia 2013, se cuenta con un Plan de Acción en implementación para el control de dos especies invasoras: 
a) Pez león (Pterois volitans) en el Caribe Colombiano 
b) Matandrea (Hedychium coronarium) en el Santuario de Fauna y Flora Otún Quimbaya.
 Adicional, se avanzó en la construcción de un tercer Plan de acción para la invasión de Trucha arcoíris (Oncorhynchus mykiss) en el PNN Chingaza.
Matandrea (Hedychium coronarium) – SFF Otún Quimbaya: Para este año se dio concluida la etapa técnica de diseño y construcción de los lineamientos y protocolos para el plan de acción de Matandrea, capacitación y primera etapa de implementación. Este plan de acción tiene como objetivo trascender a otras áreas con problemas por Matandrea y otras plantas invasoras. 
Adicional, se realizaron proyectos de investigación básica, direccionados a  conocer la biología básica de la especie para establecer medidas para su manejo. Los proyectos de investigación se enfocaron en la fenología, germinación y nicho de Matandrea.
Pez león  (Pterois volitans): Desde la Línea Estratégica Manejo y Conservación de Vida Silvestre se coordinó la participación de PNN en la construcción del protocolo de erradicación y manejo del MADS a ser propuesto a nivel nacional. Adicionalmente, en el marco del plan de acción, desde el PNN Tayrona, una vez al mes en las jornadas de monitoreo de corales se realiza una jornada de captura de Pez León, en tanto que en el PNN Old Providence, se han realizado tres jornadas de captura en lo corrido del año.</t>
  </si>
  <si>
    <t xml:space="preserve">Las áreas que han relizado sus ejercicios de planificacion del ecoturismo  a traves de la construcción de los planes de uso público-ecoturismo son 7 áreas protegidas (PNN Utría, SFF Flamencos, PNN Cocuy, PNN Old Providence, PNN Corales del Rosario, SFF Otun Quimbaya y Vipis).
Por su parte, las áreas protegidas que tienen diseñado el monitoreo de impactos del ecoturismo son: (12 Ap) PNN Utría, SFF Flamencos, PNN Cocuy, PNN Old Providence, PNN Corales del Rosario, SFF Otun Quimbaya, PNN Gorgona (área terrestre y Marina), SFF Malpelo, PNN Sierra Nevada de Santa marta (Sector Teyuna), PNN Tayrona, PNN Nevados y Vipis.
A pesar de lo anterior, las áreas que actualmente implementan los ejercicios de planificacion y ordenamiento  del ecoturismo incluido el monitoreo de impactos a traves del cual se podria concocer si el ecoturismo esta contribuyendo a mantener o mejorar los valores objeto de conservación son:  (1 Ap) Vipis.
El plan propuesto convenio SENA - PNN tiene proyeccion 20014 - 2015, ya que muchas acciones son de largo plazo al tener un fuerte componente de formación y capacitación, asi como procesos articulados a emprendimiento. Este plan requiere un mayor compromiso por subdirectores de PNN y del SENA, como primera actividad 2014.
El convenio PNN - TIDES,  a partir del convenio Marco, con plan de trabajo se firma el convenio especifico inicial, 2014. 
</t>
  </si>
  <si>
    <t>En el I semestre de 2013 se realizaron reuniones con expertos para el ajuste de la propuesta de ruta metodológica para la selección de VOC a nivel del sistema, la cual detalla los elementos propuestos a nivel de fauna, flora y ecosistemas. En este sentido, se realizó la socialización con el director para Colombia de WCS el 12 de marzo, con el INVEMAR el 26 de abril y en el encuentro nacional de monitoreo, investigación, vida silvestre y grupo temático de agua del 10 al 24 de mayo.
Con los profesionales temáticos de las Direcciones Territoriales se estableció la necesidad de regionalizar los VOC de sistema y de distribuirlos a partir de grupos de áreas protegidas. Como ejemplo, están los frailejones endémicos de las áreas del norte de la cordillera oriental (Pisba, cocuy, Tamá), la Población de oso andino de áreas del macizo Colombiano (Puracé, Doña Juana, Nevado del Huila, Hermosas) y Corales del pacífico distribuidos en las áreas Utria, Gorgona y Malpelo.
En el mes de agosto en el SFF Otún Quimbaya se socializó la propuesta de ruta metodológica para la selección y monitoreo de VOC de Sistema en el comité de seguimiento de la SGM, siendo los siguientes:
Generales:
    -Biomas priorizados a través del análisis de representatividad basado en el nuevo mapa de ecosistemas de Parques Nacionales. 
    -Biomas-ecosistemas estratégicos dentro de la planeación y articulación territorial. 
    -Cuencas priorizadas en el trabajo con el GTEA, DT y las áreas por concepto de prestación de servicios ecosistémicos. 
Pacífico:
    -Corales de los PNN Utría, Gorgona y SFF Malpelo. 
    -Manglares del litoral pacífico presentes en Sanquianga, Uramba y Utría. 
    -Recurso hidrobiológico clave para subsistencia de comunidades en área de influencia de las áreas (Piangua, 3 especies de peces). 
Caribe:
   -Manglares VOC de CGSM, Tayrona y Corales. 
   -Bosque seco ubicado en PNN Tayrona, Colorados y Old Providence. 
   -Tortugas marinas (Grupo funcional). 
   -4 especies de peces clave en el soporte a la actividad pesquera. 
DTAN: 
    -Subtribu de frailejones (Espeletiinae) de la cordillera Oriental seleccionados como VOC dentro de los PNN Tamá, Cocuy, Pisba y el SFF Guanentá (8sps). 
    -Poblaciones de Oso Andino de los PNN Pisba, Cocuy y Tamá. 
DTAO:
  -Grandes mamíferos en el marco de ecosistemas de relevancia regional para Andes Occidentales (Macizo Colombiano, Eje Cafetero). Oso y Danta de Montaña. 
Amazonía:
  -Tortuga Charapa (Podonecmis expansa). 
Orinoquia:</t>
  </si>
  <si>
    <t>Todas las áreas del sistema están trabajando en la actualización o reformulación del plan de manejo, y se encuentra en diferentes avances en los componentes. En este sentido, a la fecha se tiene que 20 áreas incorporan en sus planes de manejo la función amortiguadora, correspondientes a: Alto Fragua, Puinawai, Chiribiquete, Cahuinari, La Paya, Nukak, Amacayacu, Río Pure, Orito, Churumbelos, Yaigoje – Apaporis, Paramillo, Corchal, Sierra Nevada, Colorados, Corales Del Rosario, Macuira, Providence, Pisba, Las Orquideas, Los Nevados, Selva de Florencia, Tatama, Otun Quimbaya, Complejo Volcanico Doña Juana Cascabel, Cueva De Los Guacharos, Nevado del Huila y Galeras.</t>
  </si>
  <si>
    <t xml:space="preserve">En el año 2012, el SFF Galeras, el SFF Iguaque, el PNN Orquídeas, el PNN Farallones y el PNN Doña Juana adelantaron gestiones para incorporar la zona con función amortiguadora propuesta, a partir de lo aprobado por los respectivos Comités Técnicos de ZA, en los municipios de Sandoná, Consacá, Yacuanquer, Villa de Leiva, Urrao, Frontino, Cali, San Pablo, Tablón de Gómez, San Bernardo y La Cruz.
Para el año 2013, 15 áreas cuentan con propuesta de zona con función amortiguadora adicional a las del 2012, correspondiente a los Parques de: La Paya, Amacayacu, Río Pure, Orito, Churumbelos, Corchal, Corales Del Rosario, Providence, Pisba, Utria, Los Nevados, Tatama, Otun Quimbaya, Nevado Del Huila y Tamá. 
</t>
  </si>
  <si>
    <t>Programas de manejo de valores objeto de conservación definidos para el sistema al nivel de especie,  adaptados e implementados en el SPNN</t>
  </si>
  <si>
    <t xml:space="preserve"> se continúo con la implementación de la estrategia en las áreas nuevas del 2013 y el fortalecimiento en las ya establecidass</t>
  </si>
  <si>
    <t>150 mensajes difundidos y publicados por diferentes canales de comunicación interna, y en transmisiones especiales de In Situ Radio</t>
  </si>
  <si>
    <t>150 notas publicadas en diferentes medios de comunicación de carácter local, regional y nacional, apoyo de divulgación por parte de Urna Virtual en redes sociales</t>
  </si>
  <si>
    <t>META ACUMULADA CUATRIENIO</t>
  </si>
  <si>
    <t>META A 2019</t>
  </si>
  <si>
    <t>META CUMPLIDA 2012</t>
  </si>
  <si>
    <t>META CUMPLIDA 2013</t>
  </si>
  <si>
    <t>META 2013</t>
  </si>
  <si>
    <t>AUDITOTIA DE GESTION DE CALIDAD</t>
  </si>
  <si>
    <t>DIMENSIÓN ESTRATÉGICA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</si>
</sst>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0.0%"/>
    <numFmt numFmtId="165" formatCode="#,##0.000"/>
    <numFmt numFmtId="166" formatCode="mmm\-yy;@"/>
    <numFmt numFmtId="167" formatCode="#,##0.0"/>
    <numFmt numFmtId="168" formatCode="#,##0.000;#,##0.000"/>
    <numFmt numFmtId="169" formatCode="0.000%"/>
  </numFmts>
  <fonts count="8" x14ac:knownFonts="1">
    <font>
      <sz val="10"/>
      <color rgb="FF000000"/>
      <name val="Arial"/>
    </font>
    <font>
      <sz val="10"/>
      <color rgb="FF000000"/>
      <name val="Arial"/>
      <family val="2"/>
    </font>
    <font>
      <b/>
      <sz val="10"/>
      <color rgb="FF000000"/>
      <name val="Arial Narrow"/>
      <family val="2"/>
    </font>
    <font>
      <sz val="10"/>
      <color rgb="FF000000"/>
      <name val="Arial Narrow"/>
      <family val="2"/>
    </font>
    <font>
      <sz val="10"/>
      <color rgb="FFFF0000"/>
      <name val="Arial Narrow"/>
      <family val="2"/>
    </font>
    <font>
      <b/>
      <sz val="10"/>
      <color rgb="FFFF0000"/>
      <name val="Arial Narrow"/>
      <family val="2"/>
    </font>
    <font>
      <sz val="10"/>
      <name val="Arial Narrow"/>
      <family val="2"/>
    </font>
    <font>
      <b/>
      <sz val="10"/>
      <name val="Arial Narrow"/>
      <family val="2"/>
    </font>
  </fonts>
  <fills count="79">
    <fill>
      <patternFill patternType="none"/>
    </fill>
    <fill>
      <patternFill patternType="gray125"/>
    </fill>
    <fill>
      <patternFill patternType="solid">
        <fgColor rgb="FF8DB3E2"/>
        <bgColor indexed="64"/>
      </patternFill>
    </fill>
    <fill>
      <patternFill patternType="solid">
        <fgColor rgb="FF8DB3E2"/>
        <bgColor indexed="64"/>
      </patternFill>
    </fill>
    <fill>
      <patternFill patternType="solid">
        <fgColor rgb="FFF2DBDB"/>
        <bgColor indexed="64"/>
      </patternFill>
    </fill>
    <fill>
      <patternFill patternType="solid">
        <fgColor rgb="FFC2D69B"/>
        <bgColor indexed="64"/>
      </patternFill>
    </fill>
    <fill>
      <patternFill patternType="solid">
        <fgColor rgb="FFFFFFFF"/>
        <bgColor indexed="64"/>
      </patternFill>
    </fill>
    <fill>
      <patternFill patternType="solid">
        <fgColor rgb="FF9FC5E8"/>
        <bgColor indexed="64"/>
      </patternFill>
    </fill>
    <fill>
      <patternFill patternType="solid">
        <fgColor rgb="FFF2DBDB"/>
        <bgColor indexed="64"/>
      </patternFill>
    </fill>
    <fill>
      <patternFill patternType="solid">
        <fgColor rgb="FFF2DBDB"/>
        <bgColor indexed="64"/>
      </patternFill>
    </fill>
    <fill>
      <patternFill patternType="solid">
        <fgColor rgb="FFFFFFFF"/>
        <bgColor indexed="64"/>
      </patternFill>
    </fill>
    <fill>
      <patternFill patternType="solid">
        <fgColor rgb="FFFFFF00"/>
        <bgColor indexed="64"/>
      </patternFill>
    </fill>
    <fill>
      <patternFill patternType="solid">
        <fgColor rgb="FFFFFFFF"/>
        <bgColor indexed="64"/>
      </patternFill>
    </fill>
    <fill>
      <patternFill patternType="solid">
        <fgColor rgb="FF8DB3E2"/>
        <bgColor indexed="64"/>
      </patternFill>
    </fill>
    <fill>
      <patternFill patternType="solid">
        <fgColor rgb="FFF2DBDB"/>
        <bgColor indexed="64"/>
      </patternFill>
    </fill>
    <fill>
      <patternFill patternType="solid">
        <fgColor rgb="FFFFFFFF"/>
        <bgColor indexed="64"/>
      </patternFill>
    </fill>
    <fill>
      <patternFill patternType="solid">
        <fgColor rgb="FF8DB3E2"/>
        <bgColor indexed="64"/>
      </patternFill>
    </fill>
    <fill>
      <patternFill patternType="solid">
        <fgColor rgb="FF93C47D"/>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8DB3E2"/>
        <bgColor indexed="64"/>
      </patternFill>
    </fill>
    <fill>
      <patternFill patternType="solid">
        <fgColor rgb="FFFFFFFF"/>
        <bgColor indexed="64"/>
      </patternFill>
    </fill>
    <fill>
      <patternFill patternType="solid">
        <fgColor rgb="FFC2D69B"/>
        <bgColor indexed="64"/>
      </patternFill>
    </fill>
    <fill>
      <patternFill patternType="solid">
        <fgColor rgb="FF8DB3E2"/>
        <bgColor indexed="64"/>
      </patternFill>
    </fill>
    <fill>
      <patternFill patternType="solid">
        <fgColor rgb="FFFFFF00"/>
        <bgColor indexed="64"/>
      </patternFill>
    </fill>
    <fill>
      <patternFill patternType="solid">
        <fgColor rgb="FFF2DBDB"/>
        <bgColor indexed="64"/>
      </patternFill>
    </fill>
    <fill>
      <patternFill patternType="solid">
        <fgColor rgb="FFFFFFFF"/>
        <bgColor indexed="64"/>
      </patternFill>
    </fill>
    <fill>
      <patternFill patternType="solid">
        <fgColor rgb="FF8DB3E2"/>
        <bgColor indexed="64"/>
      </patternFill>
    </fill>
    <fill>
      <patternFill patternType="solid">
        <fgColor rgb="FF8DB3E2"/>
        <bgColor indexed="64"/>
      </patternFill>
    </fill>
    <fill>
      <patternFill patternType="solid">
        <fgColor rgb="FFC2D69B"/>
        <bgColor indexed="64"/>
      </patternFill>
    </fill>
    <fill>
      <patternFill patternType="solid">
        <fgColor rgb="FFFFFFFF"/>
        <bgColor indexed="64"/>
      </patternFill>
    </fill>
    <fill>
      <patternFill patternType="solid">
        <fgColor rgb="FFFFFFFF"/>
        <bgColor indexed="64"/>
      </patternFill>
    </fill>
    <fill>
      <patternFill patternType="solid">
        <fgColor rgb="FFC2D69B"/>
        <bgColor indexed="64"/>
      </patternFill>
    </fill>
    <fill>
      <patternFill patternType="solid">
        <fgColor rgb="FFC2D69B"/>
        <bgColor indexed="64"/>
      </patternFill>
    </fill>
    <fill>
      <patternFill patternType="solid">
        <fgColor rgb="FFF2DBDB"/>
        <bgColor indexed="64"/>
      </patternFill>
    </fill>
    <fill>
      <patternFill patternType="solid">
        <fgColor rgb="FFF2DBDB"/>
        <bgColor indexed="64"/>
      </patternFill>
    </fill>
    <fill>
      <patternFill patternType="solid">
        <fgColor rgb="FFF2DBDB"/>
        <bgColor indexed="64"/>
      </patternFill>
    </fill>
    <fill>
      <patternFill patternType="solid">
        <fgColor rgb="FF8DB3E2"/>
        <bgColor indexed="64"/>
      </patternFill>
    </fill>
    <fill>
      <patternFill patternType="solid">
        <fgColor rgb="FFC2D69B"/>
        <bgColor indexed="64"/>
      </patternFill>
    </fill>
    <fill>
      <patternFill patternType="solid">
        <fgColor rgb="FF8DB3E2"/>
        <bgColor indexed="64"/>
      </patternFill>
    </fill>
    <fill>
      <patternFill patternType="solid">
        <fgColor rgb="FF9FC5E8"/>
        <bgColor indexed="64"/>
      </patternFill>
    </fill>
    <fill>
      <patternFill patternType="solid">
        <fgColor rgb="FFFFFFFF"/>
        <bgColor indexed="64"/>
      </patternFill>
    </fill>
    <fill>
      <patternFill patternType="solid">
        <fgColor rgb="FFFFFFFF"/>
        <bgColor indexed="64"/>
      </patternFill>
    </fill>
    <fill>
      <patternFill patternType="solid">
        <fgColor rgb="FFC2D69B"/>
        <bgColor indexed="64"/>
      </patternFill>
    </fill>
    <fill>
      <patternFill patternType="solid">
        <fgColor rgb="FFD99594"/>
        <bgColor indexed="64"/>
      </patternFill>
    </fill>
    <fill>
      <patternFill patternType="solid">
        <fgColor rgb="FFF4CCCC"/>
        <bgColor indexed="64"/>
      </patternFill>
    </fill>
    <fill>
      <patternFill patternType="solid">
        <fgColor rgb="FFC2D69B"/>
        <bgColor indexed="64"/>
      </patternFill>
    </fill>
    <fill>
      <patternFill patternType="solid">
        <fgColor rgb="FFFFFF00"/>
        <bgColor indexed="64"/>
      </patternFill>
    </fill>
    <fill>
      <patternFill patternType="solid">
        <fgColor rgb="FF8DB3E2"/>
        <bgColor indexed="64"/>
      </patternFill>
    </fill>
    <fill>
      <patternFill patternType="solid">
        <fgColor rgb="FFF2DBDB"/>
        <bgColor indexed="64"/>
      </patternFill>
    </fill>
    <fill>
      <patternFill patternType="solid">
        <fgColor rgb="FF9FC5E8"/>
        <bgColor indexed="64"/>
      </patternFill>
    </fill>
    <fill>
      <patternFill patternType="solid">
        <fgColor rgb="FFF2DBDB"/>
        <bgColor indexed="64"/>
      </patternFill>
    </fill>
    <fill>
      <patternFill patternType="solid">
        <fgColor rgb="FF9FC5E8"/>
        <bgColor indexed="64"/>
      </patternFill>
    </fill>
    <fill>
      <patternFill patternType="solid">
        <fgColor rgb="FF9FC5E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2D69B"/>
        <bgColor indexed="64"/>
      </patternFill>
    </fill>
    <fill>
      <patternFill patternType="solid">
        <fgColor rgb="FFD99594"/>
        <bgColor indexed="64"/>
      </patternFill>
    </fill>
    <fill>
      <patternFill patternType="solid">
        <fgColor rgb="FFFFFFFF"/>
        <bgColor indexed="64"/>
      </patternFill>
    </fill>
    <fill>
      <patternFill patternType="solid">
        <fgColor rgb="FFDBE5F1"/>
        <bgColor indexed="64"/>
      </patternFill>
    </fill>
    <fill>
      <patternFill patternType="solid">
        <fgColor rgb="FFFFFFFF"/>
        <bgColor indexed="64"/>
      </patternFill>
    </fill>
    <fill>
      <patternFill patternType="solid">
        <fgColor rgb="FFFFFFFF"/>
        <bgColor indexed="64"/>
      </patternFill>
    </fill>
    <fill>
      <patternFill patternType="solid">
        <fgColor rgb="FF8DB3E2"/>
        <bgColor indexed="64"/>
      </patternFill>
    </fill>
    <fill>
      <patternFill patternType="solid">
        <fgColor rgb="FFFFFFFF"/>
        <bgColor indexed="64"/>
      </patternFill>
    </fill>
    <fill>
      <patternFill patternType="solid">
        <fgColor rgb="FF8DB3E2"/>
        <bgColor indexed="64"/>
      </patternFill>
    </fill>
    <fill>
      <patternFill patternType="solid">
        <fgColor rgb="FF8DB3E2"/>
        <bgColor indexed="64"/>
      </patternFill>
    </fill>
    <fill>
      <patternFill patternType="solid">
        <fgColor rgb="FF8DB3E2"/>
        <bgColor indexed="64"/>
      </patternFill>
    </fill>
    <fill>
      <patternFill patternType="solid">
        <fgColor rgb="FFCCFFCC"/>
        <bgColor indexed="64"/>
      </patternFill>
    </fill>
    <fill>
      <patternFill patternType="solid">
        <fgColor rgb="FF8DB3E2"/>
        <bgColor indexed="64"/>
      </patternFill>
    </fill>
    <fill>
      <patternFill patternType="solid">
        <fgColor rgb="FFFFFFFF"/>
        <bgColor indexed="64"/>
      </patternFill>
    </fill>
    <fill>
      <patternFill patternType="solid">
        <fgColor rgb="FF8DB3E2"/>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95">
    <xf numFmtId="0" fontId="0" fillId="0" borderId="0" xfId="0" applyAlignment="1">
      <alignment wrapText="1"/>
    </xf>
    <xf numFmtId="9" fontId="0" fillId="0" borderId="0" xfId="1" applyFont="1" applyAlignment="1">
      <alignment wrapText="1"/>
    </xf>
    <xf numFmtId="0" fontId="1" fillId="0" borderId="0" xfId="0" applyFont="1" applyBorder="1" applyAlignment="1">
      <alignment wrapText="1"/>
    </xf>
    <xf numFmtId="0" fontId="2" fillId="16" borderId="2" xfId="0" applyFont="1" applyFill="1" applyBorder="1" applyAlignment="1">
      <alignment horizontal="center" vertical="center" wrapText="1" readingOrder="1"/>
    </xf>
    <xf numFmtId="0" fontId="3" fillId="0" borderId="0" xfId="0" applyFont="1" applyBorder="1"/>
    <xf numFmtId="0" fontId="3" fillId="0" borderId="0" xfId="0" applyFont="1" applyBorder="1" applyAlignment="1">
      <alignment wrapText="1"/>
    </xf>
    <xf numFmtId="0" fontId="2" fillId="29" borderId="5" xfId="0" applyFont="1" applyFill="1" applyBorder="1" applyAlignment="1">
      <alignment horizontal="center" vertical="center" wrapText="1" readingOrder="1"/>
    </xf>
    <xf numFmtId="0" fontId="3" fillId="0" borderId="0" xfId="0" applyFont="1" applyBorder="1" applyAlignment="1">
      <alignment horizontal="center" vertical="center"/>
    </xf>
    <xf numFmtId="0" fontId="3" fillId="70" borderId="5" xfId="0" applyFont="1" applyFill="1" applyBorder="1" applyAlignment="1">
      <alignment horizontal="center" vertical="center" wrapText="1" readingOrder="1"/>
    </xf>
    <xf numFmtId="0" fontId="3" fillId="77" borderId="5" xfId="0" applyFont="1" applyFill="1" applyBorder="1" applyAlignment="1">
      <alignment horizontal="center" vertical="center" wrapText="1" readingOrder="1"/>
    </xf>
    <xf numFmtId="166" fontId="3" fillId="68" borderId="5" xfId="0" applyNumberFormat="1" applyFont="1" applyFill="1" applyBorder="1" applyAlignment="1">
      <alignment horizontal="center" vertical="center" wrapText="1" readingOrder="1"/>
    </xf>
    <xf numFmtId="0" fontId="4" fillId="66" borderId="5" xfId="0" applyFont="1" applyFill="1" applyBorder="1" applyAlignment="1">
      <alignment horizontal="center" vertical="center" wrapText="1" readingOrder="1"/>
    </xf>
    <xf numFmtId="0" fontId="3" fillId="69" borderId="5" xfId="0" applyFont="1" applyFill="1" applyBorder="1" applyAlignment="1">
      <alignment horizontal="center" vertical="center" readingOrder="1"/>
    </xf>
    <xf numFmtId="0" fontId="3" fillId="39" borderId="5" xfId="0" applyFont="1" applyFill="1" applyBorder="1" applyAlignment="1">
      <alignment horizontal="center" vertical="center" wrapText="1" readingOrder="1"/>
    </xf>
    <xf numFmtId="0" fontId="3" fillId="78" borderId="5" xfId="0" applyFont="1" applyFill="1" applyBorder="1" applyAlignment="1">
      <alignment horizontal="center" vertical="center" wrapText="1" readingOrder="1"/>
    </xf>
    <xf numFmtId="0" fontId="2" fillId="5" borderId="5" xfId="0" applyFont="1" applyFill="1" applyBorder="1" applyAlignment="1">
      <alignment horizontal="center" vertical="center" wrapText="1" readingOrder="1"/>
    </xf>
    <xf numFmtId="166" fontId="3" fillId="34" borderId="5" xfId="0" applyNumberFormat="1" applyFont="1" applyFill="1" applyBorder="1" applyAlignment="1">
      <alignment horizontal="center" vertical="center" wrapText="1" readingOrder="1"/>
    </xf>
    <xf numFmtId="0" fontId="3" fillId="39" borderId="6" xfId="0" applyFont="1" applyFill="1" applyBorder="1" applyAlignment="1">
      <alignment horizontal="center" vertical="center" wrapText="1" readingOrder="1"/>
    </xf>
    <xf numFmtId="0" fontId="3" fillId="38" borderId="5" xfId="0" applyFont="1" applyFill="1" applyBorder="1" applyAlignment="1">
      <alignment horizontal="left" vertical="top" wrapText="1" readingOrder="1"/>
    </xf>
    <xf numFmtId="9" fontId="3" fillId="76" borderId="5" xfId="0" applyNumberFormat="1" applyFont="1" applyFill="1" applyBorder="1" applyAlignment="1">
      <alignment horizontal="center" vertical="top" wrapText="1" readingOrder="1"/>
    </xf>
    <xf numFmtId="9" fontId="4" fillId="76" borderId="5" xfId="0" applyNumberFormat="1" applyFont="1" applyFill="1" applyBorder="1" applyAlignment="1">
      <alignment horizontal="center" vertical="top" wrapText="1" readingOrder="1"/>
    </xf>
    <xf numFmtId="9" fontId="3" fillId="77" borderId="5" xfId="0" applyNumberFormat="1" applyFont="1" applyFill="1" applyBorder="1" applyAlignment="1">
      <alignment horizontal="center" vertical="top" wrapText="1" readingOrder="1"/>
    </xf>
    <xf numFmtId="9" fontId="2" fillId="76" borderId="5" xfId="0" applyNumberFormat="1" applyFont="1" applyFill="1" applyBorder="1" applyAlignment="1">
      <alignment horizontal="center" vertical="top" wrapText="1" readingOrder="1"/>
    </xf>
    <xf numFmtId="10" fontId="3" fillId="76" borderId="5" xfId="1" applyNumberFormat="1" applyFont="1" applyFill="1" applyBorder="1" applyAlignment="1">
      <alignment vertical="top" wrapText="1"/>
    </xf>
    <xf numFmtId="169" fontId="3" fillId="62" borderId="5" xfId="0" applyNumberFormat="1" applyFont="1" applyFill="1" applyBorder="1" applyAlignment="1">
      <alignment horizontal="left" vertical="top" wrapText="1" readingOrder="1"/>
    </xf>
    <xf numFmtId="165" fontId="3" fillId="43" borderId="5" xfId="0" applyNumberFormat="1" applyFont="1" applyFill="1" applyBorder="1" applyAlignment="1">
      <alignment horizontal="left" vertical="top" wrapText="1" readingOrder="1"/>
    </xf>
    <xf numFmtId="0" fontId="3" fillId="47" borderId="5" xfId="0" applyFont="1" applyFill="1" applyBorder="1" applyAlignment="1">
      <alignment horizontal="left" vertical="top" wrapText="1" readingOrder="1"/>
    </xf>
    <xf numFmtId="165" fontId="3" fillId="23" borderId="5" xfId="0" applyNumberFormat="1" applyFont="1" applyFill="1" applyBorder="1" applyAlignment="1">
      <alignment horizontal="left" vertical="top" wrapText="1" readingOrder="1"/>
    </xf>
    <xf numFmtId="9" fontId="3" fillId="76" borderId="5" xfId="0" applyNumberFormat="1" applyFont="1" applyFill="1" applyBorder="1" applyAlignment="1">
      <alignment horizontal="left" vertical="top" wrapText="1" readingOrder="1"/>
    </xf>
    <xf numFmtId="9" fontId="3" fillId="78" borderId="5" xfId="0" applyNumberFormat="1" applyFont="1" applyFill="1" applyBorder="1" applyAlignment="1">
      <alignment horizontal="center" vertical="top" wrapText="1" readingOrder="1"/>
    </xf>
    <xf numFmtId="9" fontId="2" fillId="76" borderId="5" xfId="0" applyNumberFormat="1" applyFont="1" applyFill="1" applyBorder="1" applyAlignment="1">
      <alignment horizontal="left" vertical="top" wrapText="1" readingOrder="1"/>
    </xf>
    <xf numFmtId="9" fontId="3" fillId="62" borderId="5" xfId="0" applyNumberFormat="1" applyFont="1" applyFill="1" applyBorder="1" applyAlignment="1">
      <alignment horizontal="left" vertical="top" wrapText="1" readingOrder="1"/>
    </xf>
    <xf numFmtId="0" fontId="3" fillId="20" borderId="6" xfId="0" applyFont="1" applyFill="1" applyBorder="1" applyAlignment="1">
      <alignment horizontal="left" vertical="top" wrapText="1" readingOrder="1"/>
    </xf>
    <xf numFmtId="0" fontId="3" fillId="0" borderId="0" xfId="0" applyFont="1" applyBorder="1" applyAlignment="1">
      <alignment horizontal="left" vertical="top"/>
    </xf>
    <xf numFmtId="0" fontId="3" fillId="76" borderId="5" xfId="0" applyFont="1" applyFill="1" applyBorder="1" applyAlignment="1">
      <alignment horizontal="center" vertical="top" wrapText="1" readingOrder="1"/>
    </xf>
    <xf numFmtId="0" fontId="4" fillId="76" borderId="5" xfId="0" applyFont="1" applyFill="1" applyBorder="1" applyAlignment="1">
      <alignment horizontal="center" vertical="top" wrapText="1" readingOrder="1"/>
    </xf>
    <xf numFmtId="0" fontId="3" fillId="77" borderId="5" xfId="0" applyFont="1" applyFill="1" applyBorder="1" applyAlignment="1">
      <alignment horizontal="center" vertical="top" wrapText="1" readingOrder="1"/>
    </xf>
    <xf numFmtId="0" fontId="2" fillId="76" borderId="5" xfId="0" applyFont="1" applyFill="1" applyBorder="1" applyAlignment="1">
      <alignment horizontal="center" vertical="top" wrapText="1" readingOrder="1"/>
    </xf>
    <xf numFmtId="0" fontId="3" fillId="76" borderId="5" xfId="0" applyFont="1" applyFill="1" applyBorder="1" applyAlignment="1">
      <alignment vertical="top" wrapText="1" readingOrder="1"/>
    </xf>
    <xf numFmtId="0" fontId="3" fillId="20" borderId="5" xfId="0" applyFont="1" applyFill="1" applyBorder="1" applyAlignment="1">
      <alignment horizontal="left" vertical="top" wrapText="1" readingOrder="1"/>
    </xf>
    <xf numFmtId="165" fontId="3" fillId="15" borderId="5" xfId="0" applyNumberFormat="1" applyFont="1" applyFill="1" applyBorder="1" applyAlignment="1">
      <alignment horizontal="left" vertical="top" wrapText="1" readingOrder="1"/>
    </xf>
    <xf numFmtId="0" fontId="3" fillId="76" borderId="5" xfId="0" applyFont="1" applyFill="1" applyBorder="1" applyAlignment="1">
      <alignment horizontal="left" vertical="top" wrapText="1" readingOrder="1"/>
    </xf>
    <xf numFmtId="0" fontId="2" fillId="76" borderId="5" xfId="0" applyFont="1" applyFill="1" applyBorder="1" applyAlignment="1">
      <alignment horizontal="left" vertical="top" wrapText="1" readingOrder="1"/>
    </xf>
    <xf numFmtId="165" fontId="3" fillId="43" borderId="6" xfId="0" applyNumberFormat="1" applyFont="1" applyFill="1" applyBorder="1" applyAlignment="1">
      <alignment horizontal="left" vertical="top" wrapText="1" readingOrder="1"/>
    </xf>
    <xf numFmtId="0" fontId="3" fillId="71" borderId="5" xfId="0" applyFont="1" applyFill="1" applyBorder="1" applyAlignment="1">
      <alignment horizontal="left" vertical="top" wrapText="1" readingOrder="1"/>
    </xf>
    <xf numFmtId="9" fontId="3" fillId="20" borderId="5" xfId="1" applyNumberFormat="1" applyFont="1" applyFill="1" applyBorder="1" applyAlignment="1">
      <alignment horizontal="left" vertical="top" wrapText="1" readingOrder="1"/>
    </xf>
    <xf numFmtId="0" fontId="3" fillId="32" borderId="6" xfId="0" applyFont="1" applyFill="1" applyBorder="1" applyAlignment="1">
      <alignment horizontal="left" vertical="top" wrapText="1"/>
    </xf>
    <xf numFmtId="0" fontId="3" fillId="51" borderId="5" xfId="0" applyFont="1" applyFill="1" applyBorder="1" applyAlignment="1">
      <alignment horizontal="left" vertical="top" wrapText="1" readingOrder="1"/>
    </xf>
    <xf numFmtId="0" fontId="3" fillId="21" borderId="5" xfId="0" applyFont="1" applyFill="1" applyBorder="1" applyAlignment="1">
      <alignment horizontal="left" vertical="top" wrapText="1"/>
    </xf>
    <xf numFmtId="9" fontId="3" fillId="76" borderId="5" xfId="0" applyNumberFormat="1" applyFont="1" applyFill="1" applyBorder="1" applyAlignment="1">
      <alignment horizontal="center" vertical="top" wrapText="1"/>
    </xf>
    <xf numFmtId="9" fontId="4" fillId="76" borderId="5" xfId="0" applyNumberFormat="1" applyFont="1" applyFill="1" applyBorder="1" applyAlignment="1">
      <alignment horizontal="center" vertical="top" wrapText="1"/>
    </xf>
    <xf numFmtId="9" fontId="3" fillId="77" borderId="5" xfId="0" applyNumberFormat="1" applyFont="1" applyFill="1" applyBorder="1" applyAlignment="1">
      <alignment horizontal="center" vertical="top" wrapText="1"/>
    </xf>
    <xf numFmtId="9" fontId="3" fillId="56" borderId="5" xfId="0" applyNumberFormat="1" applyFont="1" applyFill="1" applyBorder="1" applyAlignment="1">
      <alignment horizontal="left" vertical="top" wrapText="1"/>
    </xf>
    <xf numFmtId="0" fontId="3" fillId="46" borderId="5" xfId="0" applyFont="1" applyFill="1" applyBorder="1" applyAlignment="1">
      <alignment horizontal="left" vertical="top"/>
    </xf>
    <xf numFmtId="0" fontId="3" fillId="78" borderId="5" xfId="0" applyFont="1" applyFill="1" applyBorder="1" applyAlignment="1">
      <alignment horizontal="center" vertical="top" wrapText="1" readingOrder="1"/>
    </xf>
    <xf numFmtId="0" fontId="3" fillId="0" borderId="6" xfId="0" applyFont="1" applyBorder="1" applyAlignment="1">
      <alignment horizontal="left" vertical="top" wrapText="1"/>
    </xf>
    <xf numFmtId="165" fontId="3" fillId="53" borderId="5" xfId="0" applyNumberFormat="1" applyFont="1" applyFill="1" applyBorder="1" applyAlignment="1">
      <alignment horizontal="left" vertical="top" wrapText="1" readingOrder="1"/>
    </xf>
    <xf numFmtId="0" fontId="3" fillId="76" borderId="5" xfId="0" applyFont="1" applyFill="1" applyBorder="1" applyAlignment="1">
      <alignment horizontal="center" vertical="top" wrapText="1"/>
    </xf>
    <xf numFmtId="0" fontId="3" fillId="77" borderId="5" xfId="0" applyFont="1" applyFill="1" applyBorder="1" applyAlignment="1">
      <alignment horizontal="center" vertical="top" wrapText="1"/>
    </xf>
    <xf numFmtId="0" fontId="3" fillId="76" borderId="5" xfId="0" applyFont="1" applyFill="1" applyBorder="1" applyAlignment="1">
      <alignment vertical="top" wrapText="1"/>
    </xf>
    <xf numFmtId="0" fontId="3" fillId="32" borderId="5" xfId="0" applyFont="1" applyFill="1" applyBorder="1" applyAlignment="1">
      <alignment horizontal="left" vertical="top" wrapText="1"/>
    </xf>
    <xf numFmtId="0" fontId="3" fillId="19" borderId="5" xfId="0" applyFont="1" applyFill="1" applyBorder="1" applyAlignment="1">
      <alignment horizontal="left" vertical="top"/>
    </xf>
    <xf numFmtId="9" fontId="3" fillId="76" borderId="5" xfId="0" applyNumberFormat="1" applyFont="1" applyFill="1" applyBorder="1" applyAlignment="1">
      <alignment horizontal="left" vertical="top" wrapText="1"/>
    </xf>
    <xf numFmtId="0" fontId="3" fillId="0" borderId="0" xfId="0" applyFont="1" applyBorder="1" applyAlignment="1">
      <alignment horizontal="left" vertical="top" readingOrder="1"/>
    </xf>
    <xf numFmtId="0" fontId="3" fillId="0" borderId="0" xfId="0" applyFont="1" applyBorder="1" applyAlignment="1">
      <alignment horizontal="center" vertical="center" wrapText="1" readingOrder="1"/>
    </xf>
    <xf numFmtId="1" fontId="3" fillId="78" borderId="5" xfId="0" applyNumberFormat="1" applyFont="1" applyFill="1" applyBorder="1" applyAlignment="1">
      <alignment horizontal="center" vertical="top" wrapText="1" readingOrder="1"/>
    </xf>
    <xf numFmtId="0" fontId="3" fillId="64" borderId="6" xfId="0" applyFont="1" applyFill="1" applyBorder="1" applyAlignment="1">
      <alignment horizontal="left" vertical="top" wrapText="1"/>
    </xf>
    <xf numFmtId="165" fontId="5" fillId="52" borderId="5" xfId="0" applyNumberFormat="1" applyFont="1" applyFill="1" applyBorder="1" applyAlignment="1">
      <alignment horizontal="left" vertical="top" wrapText="1" readingOrder="1"/>
    </xf>
    <xf numFmtId="0" fontId="5" fillId="76" borderId="5" xfId="0" applyFont="1" applyFill="1" applyBorder="1" applyAlignment="1">
      <alignment horizontal="left" vertical="top" wrapText="1" readingOrder="1"/>
    </xf>
    <xf numFmtId="165" fontId="5" fillId="52" borderId="6" xfId="0" applyNumberFormat="1" applyFont="1" applyFill="1" applyBorder="1" applyAlignment="1">
      <alignment horizontal="left" vertical="top" wrapText="1" readingOrder="1"/>
    </xf>
    <xf numFmtId="165" fontId="3" fillId="43" borderId="0" xfId="0" applyNumberFormat="1" applyFont="1" applyFill="1" applyBorder="1" applyAlignment="1">
      <alignment horizontal="left" vertical="top" wrapText="1" readingOrder="1"/>
    </xf>
    <xf numFmtId="0" fontId="3" fillId="14" borderId="0" xfId="0" applyFont="1" applyFill="1" applyBorder="1" applyAlignment="1">
      <alignment horizontal="left" vertical="top" wrapText="1"/>
    </xf>
    <xf numFmtId="165" fontId="3" fillId="49" borderId="5" xfId="0" applyNumberFormat="1" applyFont="1" applyFill="1" applyBorder="1" applyAlignment="1">
      <alignment horizontal="left" vertical="top" wrapText="1" readingOrder="1"/>
    </xf>
    <xf numFmtId="9" fontId="3" fillId="77" borderId="5" xfId="1" applyFont="1" applyFill="1" applyBorder="1" applyAlignment="1">
      <alignment horizontal="center" vertical="top" wrapText="1"/>
    </xf>
    <xf numFmtId="9" fontId="3" fillId="76" borderId="5" xfId="1" applyFont="1" applyFill="1" applyBorder="1" applyAlignment="1">
      <alignment vertical="top" wrapText="1"/>
    </xf>
    <xf numFmtId="9" fontId="3" fillId="62" borderId="4" xfId="0" applyNumberFormat="1" applyFont="1" applyFill="1" applyBorder="1" applyAlignment="1">
      <alignment horizontal="center" vertical="top" wrapText="1" readingOrder="1"/>
    </xf>
    <xf numFmtId="0" fontId="3" fillId="14" borderId="6" xfId="0" applyFont="1" applyFill="1" applyBorder="1" applyAlignment="1">
      <alignment horizontal="left" vertical="top" wrapText="1"/>
    </xf>
    <xf numFmtId="0" fontId="3" fillId="19" borderId="0" xfId="0" applyFont="1" applyFill="1" applyBorder="1" applyAlignment="1">
      <alignment horizontal="left" vertical="top"/>
    </xf>
    <xf numFmtId="9" fontId="3" fillId="76" borderId="5" xfId="0" applyNumberFormat="1" applyFont="1" applyFill="1" applyBorder="1" applyAlignment="1">
      <alignment vertical="top" wrapText="1" readingOrder="1"/>
    </xf>
    <xf numFmtId="9" fontId="3" fillId="55" borderId="5" xfId="0" applyNumberFormat="1" applyFont="1" applyFill="1" applyBorder="1" applyAlignment="1">
      <alignment horizontal="left" vertical="top" wrapText="1" readingOrder="1"/>
    </xf>
    <xf numFmtId="0" fontId="2" fillId="12" borderId="5" xfId="0" applyFont="1" applyFill="1" applyBorder="1" applyAlignment="1">
      <alignment horizontal="left" vertical="top" wrapText="1" readingOrder="1"/>
    </xf>
    <xf numFmtId="0" fontId="3" fillId="18" borderId="5" xfId="0" applyFont="1" applyFill="1" applyBorder="1" applyAlignment="1">
      <alignment horizontal="left" vertical="top" readingOrder="1"/>
    </xf>
    <xf numFmtId="9" fontId="3" fillId="57" borderId="5" xfId="0" applyNumberFormat="1" applyFont="1" applyFill="1" applyBorder="1" applyAlignment="1">
      <alignment horizontal="left" vertical="top" wrapText="1" readingOrder="1"/>
    </xf>
    <xf numFmtId="0" fontId="3" fillId="58" borderId="5" xfId="0" applyFont="1" applyFill="1" applyBorder="1" applyAlignment="1">
      <alignment horizontal="left" vertical="top" wrapText="1" readingOrder="1"/>
    </xf>
    <xf numFmtId="165" fontId="3" fillId="42" borderId="4" xfId="0" applyNumberFormat="1" applyFont="1" applyFill="1" applyBorder="1" applyAlignment="1">
      <alignment horizontal="left" vertical="top" wrapText="1" readingOrder="1"/>
    </xf>
    <xf numFmtId="0" fontId="3" fillId="31" borderId="1" xfId="0" applyFont="1" applyFill="1" applyBorder="1" applyAlignment="1">
      <alignment horizontal="left" vertical="top" wrapText="1" readingOrder="1"/>
    </xf>
    <xf numFmtId="0" fontId="3" fillId="67" borderId="4" xfId="0" applyFont="1" applyFill="1" applyBorder="1" applyAlignment="1">
      <alignment horizontal="left" vertical="top" wrapText="1" readingOrder="1"/>
    </xf>
    <xf numFmtId="41" fontId="3" fillId="76" borderId="5" xfId="0" applyNumberFormat="1" applyFont="1" applyFill="1" applyBorder="1" applyAlignment="1">
      <alignment horizontal="center" vertical="top" wrapText="1" readingOrder="1"/>
    </xf>
    <xf numFmtId="41" fontId="3" fillId="77" borderId="5" xfId="0" applyNumberFormat="1" applyFont="1" applyFill="1" applyBorder="1" applyAlignment="1">
      <alignment horizontal="center" vertical="top" wrapText="1" readingOrder="1"/>
    </xf>
    <xf numFmtId="41" fontId="2" fillId="76" borderId="5" xfId="0" applyNumberFormat="1" applyFont="1" applyFill="1" applyBorder="1" applyAlignment="1">
      <alignment horizontal="center" vertical="top" wrapText="1" readingOrder="1"/>
    </xf>
    <xf numFmtId="43" fontId="3" fillId="76" borderId="5" xfId="0" applyNumberFormat="1" applyFont="1" applyFill="1" applyBorder="1" applyAlignment="1">
      <alignment vertical="top" wrapText="1" readingOrder="1"/>
    </xf>
    <xf numFmtId="0" fontId="3" fillId="18" borderId="5" xfId="0" applyFont="1" applyFill="1" applyBorder="1" applyAlignment="1">
      <alignment horizontal="left" vertical="top" wrapText="1" readingOrder="1"/>
    </xf>
    <xf numFmtId="9" fontId="3" fillId="37" borderId="5" xfId="0" applyNumberFormat="1" applyFont="1" applyFill="1" applyBorder="1" applyAlignment="1">
      <alignment horizontal="left" vertical="top" wrapText="1" readingOrder="1"/>
    </xf>
    <xf numFmtId="0" fontId="3" fillId="51" borderId="4" xfId="0" applyFont="1" applyFill="1" applyBorder="1" applyAlignment="1">
      <alignment horizontal="left" vertical="top" wrapText="1" readingOrder="1"/>
    </xf>
    <xf numFmtId="9" fontId="3" fillId="20" borderId="5" xfId="1" applyFont="1" applyFill="1" applyBorder="1" applyAlignment="1">
      <alignment horizontal="left" vertical="top" wrapText="1" readingOrder="1"/>
    </xf>
    <xf numFmtId="0" fontId="2" fillId="78" borderId="5" xfId="0" applyFont="1" applyFill="1" applyBorder="1" applyAlignment="1">
      <alignment horizontal="center" vertical="top" wrapText="1" readingOrder="1"/>
    </xf>
    <xf numFmtId="0" fontId="3" fillId="26" borderId="5" xfId="0" applyFont="1" applyFill="1" applyBorder="1" applyAlignment="1">
      <alignment horizontal="left" vertical="top" wrapText="1" readingOrder="1"/>
    </xf>
    <xf numFmtId="0" fontId="3" fillId="76" borderId="6" xfId="0" applyFont="1" applyFill="1" applyBorder="1" applyAlignment="1">
      <alignment horizontal="left" vertical="top" wrapText="1"/>
    </xf>
    <xf numFmtId="165" fontId="3" fillId="52" borderId="5" xfId="0" applyNumberFormat="1" applyFont="1" applyFill="1" applyBorder="1" applyAlignment="1">
      <alignment horizontal="left" vertical="top" wrapText="1" readingOrder="1"/>
    </xf>
    <xf numFmtId="165" fontId="3" fillId="63" borderId="5" xfId="0" applyNumberFormat="1" applyFont="1" applyFill="1" applyBorder="1" applyAlignment="1">
      <alignment horizontal="left" vertical="top" wrapText="1" readingOrder="1"/>
    </xf>
    <xf numFmtId="3" fontId="3" fillId="76" borderId="5" xfId="0" applyNumberFormat="1" applyFont="1" applyFill="1" applyBorder="1" applyAlignment="1">
      <alignment horizontal="left" vertical="top" wrapText="1" readingOrder="1"/>
    </xf>
    <xf numFmtId="3" fontId="2" fillId="76" borderId="5" xfId="0" applyNumberFormat="1" applyFont="1" applyFill="1" applyBorder="1" applyAlignment="1">
      <alignment horizontal="left" vertical="top" wrapText="1" readingOrder="1"/>
    </xf>
    <xf numFmtId="41" fontId="3" fillId="76" borderId="5" xfId="0" applyNumberFormat="1" applyFont="1" applyFill="1" applyBorder="1" applyAlignment="1">
      <alignment horizontal="left" vertical="top" wrapText="1" readingOrder="1"/>
    </xf>
    <xf numFmtId="41" fontId="3" fillId="78" borderId="5" xfId="0" applyNumberFormat="1" applyFont="1" applyFill="1" applyBorder="1" applyAlignment="1">
      <alignment horizontal="center" vertical="top" wrapText="1" readingOrder="1"/>
    </xf>
    <xf numFmtId="9" fontId="2" fillId="76" borderId="5" xfId="0" applyNumberFormat="1" applyFont="1" applyFill="1" applyBorder="1" applyAlignment="1">
      <alignment horizontal="center" vertical="top" wrapText="1"/>
    </xf>
    <xf numFmtId="9" fontId="3" fillId="76" borderId="5" xfId="0" applyNumberFormat="1" applyFont="1" applyFill="1" applyBorder="1" applyAlignment="1">
      <alignment vertical="top" wrapText="1"/>
    </xf>
    <xf numFmtId="0" fontId="3" fillId="0" borderId="5" xfId="0" applyFont="1" applyBorder="1" applyAlignment="1">
      <alignment horizontal="left" vertical="top"/>
    </xf>
    <xf numFmtId="9" fontId="3" fillId="50" borderId="5" xfId="0" applyNumberFormat="1" applyFont="1" applyFill="1" applyBorder="1" applyAlignment="1">
      <alignment horizontal="left" vertical="top" wrapText="1"/>
    </xf>
    <xf numFmtId="0" fontId="3" fillId="9" borderId="5" xfId="0" applyFont="1" applyFill="1" applyBorder="1" applyAlignment="1">
      <alignment horizontal="left" vertical="top"/>
    </xf>
    <xf numFmtId="9" fontId="3" fillId="33" borderId="5" xfId="0" applyNumberFormat="1" applyFont="1" applyFill="1" applyBorder="1" applyAlignment="1">
      <alignment horizontal="left" vertical="top" wrapText="1"/>
    </xf>
    <xf numFmtId="0" fontId="3" fillId="76" borderId="5" xfId="0" applyFont="1" applyFill="1" applyBorder="1" applyAlignment="1">
      <alignment horizontal="left" vertical="top" wrapText="1"/>
    </xf>
    <xf numFmtId="0" fontId="3" fillId="78" borderId="5" xfId="0" applyFont="1" applyFill="1" applyBorder="1" applyAlignment="1">
      <alignment horizontal="center" vertical="top" wrapText="1"/>
    </xf>
    <xf numFmtId="0" fontId="2" fillId="76" borderId="5" xfId="0" applyFont="1" applyFill="1" applyBorder="1" applyAlignment="1">
      <alignment horizontal="left" vertical="top" wrapText="1"/>
    </xf>
    <xf numFmtId="9" fontId="3" fillId="78" borderId="5" xfId="0" applyNumberFormat="1" applyFont="1" applyFill="1" applyBorder="1" applyAlignment="1">
      <alignment horizontal="center" vertical="top" wrapText="1"/>
    </xf>
    <xf numFmtId="9" fontId="2" fillId="76" borderId="5" xfId="0" applyNumberFormat="1" applyFont="1" applyFill="1" applyBorder="1" applyAlignment="1">
      <alignment horizontal="left" vertical="top" wrapText="1"/>
    </xf>
    <xf numFmtId="9" fontId="3" fillId="13" borderId="5" xfId="0" applyNumberFormat="1" applyFont="1" applyFill="1" applyBorder="1" applyAlignment="1">
      <alignment horizontal="left" vertical="top" wrapText="1"/>
    </xf>
    <xf numFmtId="9" fontId="3" fillId="56" borderId="4" xfId="0" applyNumberFormat="1" applyFont="1" applyFill="1" applyBorder="1" applyAlignment="1">
      <alignment horizontal="center" vertical="top" wrapText="1"/>
    </xf>
    <xf numFmtId="9" fontId="3" fillId="8" borderId="5" xfId="0" applyNumberFormat="1" applyFont="1" applyFill="1" applyBorder="1" applyAlignment="1">
      <alignment horizontal="left" vertical="top" wrapText="1"/>
    </xf>
    <xf numFmtId="3" fontId="3" fillId="78" borderId="5" xfId="0" applyNumberFormat="1" applyFont="1" applyFill="1" applyBorder="1" applyAlignment="1">
      <alignment horizontal="center" vertical="top" wrapText="1" readingOrder="1"/>
    </xf>
    <xf numFmtId="165" fontId="3" fillId="76" borderId="5" xfId="0" applyNumberFormat="1" applyFont="1" applyFill="1" applyBorder="1" applyAlignment="1">
      <alignment horizontal="left" vertical="top" wrapText="1" readingOrder="1"/>
    </xf>
    <xf numFmtId="10" fontId="3" fillId="76" borderId="5" xfId="0" applyNumberFormat="1" applyFont="1" applyFill="1" applyBorder="1" applyAlignment="1">
      <alignment horizontal="left" vertical="top" wrapText="1" readingOrder="1"/>
    </xf>
    <xf numFmtId="167" fontId="3" fillId="76" borderId="5" xfId="0" applyNumberFormat="1" applyFont="1" applyFill="1" applyBorder="1" applyAlignment="1">
      <alignment horizontal="left" vertical="top" wrapText="1" readingOrder="1"/>
    </xf>
    <xf numFmtId="9" fontId="3" fillId="62" borderId="6" xfId="0" applyNumberFormat="1" applyFont="1" applyFill="1" applyBorder="1" applyAlignment="1">
      <alignment horizontal="left" vertical="top" wrapText="1" readingOrder="1"/>
    </xf>
    <xf numFmtId="164" fontId="3" fillId="6" borderId="5" xfId="0" applyNumberFormat="1" applyFont="1" applyFill="1" applyBorder="1" applyAlignment="1">
      <alignment horizontal="left" vertical="top" wrapText="1" readingOrder="1"/>
    </xf>
    <xf numFmtId="0" fontId="3" fillId="36" borderId="5" xfId="0" applyFont="1" applyFill="1" applyBorder="1" applyAlignment="1">
      <alignment horizontal="left" vertical="top" readingOrder="1"/>
    </xf>
    <xf numFmtId="0" fontId="3" fillId="75" borderId="6" xfId="0" applyFont="1" applyFill="1" applyBorder="1" applyAlignment="1">
      <alignment horizontal="left" vertical="top" wrapText="1"/>
    </xf>
    <xf numFmtId="1" fontId="3" fillId="76" borderId="5" xfId="0" applyNumberFormat="1" applyFont="1" applyFill="1" applyBorder="1" applyAlignment="1">
      <alignment horizontal="left" vertical="top" wrapText="1" readingOrder="1"/>
    </xf>
    <xf numFmtId="1" fontId="2" fillId="76" borderId="5" xfId="0" applyNumberFormat="1" applyFont="1" applyFill="1" applyBorder="1" applyAlignment="1">
      <alignment horizontal="left" vertical="top" wrapText="1" readingOrder="1"/>
    </xf>
    <xf numFmtId="9" fontId="3" fillId="76" borderId="5" xfId="1" applyNumberFormat="1" applyFont="1" applyFill="1" applyBorder="1" applyAlignment="1">
      <alignment horizontal="left" vertical="top" wrapText="1" readingOrder="1"/>
    </xf>
    <xf numFmtId="9" fontId="3" fillId="57" borderId="6" xfId="0" applyNumberFormat="1" applyFont="1" applyFill="1" applyBorder="1" applyAlignment="1">
      <alignment horizontal="left" vertical="top" wrapText="1" readingOrder="1"/>
    </xf>
    <xf numFmtId="0" fontId="3" fillId="0" borderId="6" xfId="0" applyFont="1" applyFill="1" applyBorder="1" applyAlignment="1">
      <alignment horizontal="left" vertical="top" wrapText="1"/>
    </xf>
    <xf numFmtId="0" fontId="2" fillId="60" borderId="5" xfId="0" applyFont="1" applyFill="1" applyBorder="1" applyAlignment="1">
      <alignment horizontal="left" vertical="top" wrapText="1" readingOrder="1"/>
    </xf>
    <xf numFmtId="10" fontId="6" fillId="76" borderId="5" xfId="0" applyNumberFormat="1" applyFont="1" applyFill="1" applyBorder="1" applyAlignment="1">
      <alignment horizontal="center" vertical="top" wrapText="1" readingOrder="1"/>
    </xf>
    <xf numFmtId="9" fontId="6" fillId="76" borderId="5" xfId="0" applyNumberFormat="1" applyFont="1" applyFill="1" applyBorder="1" applyAlignment="1">
      <alignment horizontal="center" vertical="top" wrapText="1" readingOrder="1"/>
    </xf>
    <xf numFmtId="9" fontId="6" fillId="77" borderId="5" xfId="0" applyNumberFormat="1" applyFont="1" applyFill="1" applyBorder="1" applyAlignment="1">
      <alignment horizontal="center" vertical="top" wrapText="1" readingOrder="1"/>
    </xf>
    <xf numFmtId="9" fontId="7" fillId="76" borderId="5" xfId="0" applyNumberFormat="1" applyFont="1" applyFill="1" applyBorder="1" applyAlignment="1">
      <alignment horizontal="center" vertical="top" wrapText="1" readingOrder="1"/>
    </xf>
    <xf numFmtId="0" fontId="4" fillId="76" borderId="5" xfId="0" applyFont="1" applyFill="1" applyBorder="1" applyAlignment="1">
      <alignment vertical="top" wrapText="1" readingOrder="1"/>
    </xf>
    <xf numFmtId="0" fontId="4" fillId="73" borderId="5" xfId="0" applyFont="1" applyFill="1" applyBorder="1" applyAlignment="1">
      <alignment horizontal="left" vertical="top" wrapText="1" readingOrder="1"/>
    </xf>
    <xf numFmtId="9" fontId="2" fillId="22" borderId="5" xfId="0" applyNumberFormat="1" applyFont="1" applyFill="1" applyBorder="1" applyAlignment="1">
      <alignment horizontal="left" vertical="top" wrapText="1" readingOrder="1"/>
    </xf>
    <xf numFmtId="9" fontId="4" fillId="76" borderId="5" xfId="0" applyNumberFormat="1" applyFont="1" applyFill="1" applyBorder="1" applyAlignment="1">
      <alignment vertical="top" wrapText="1" readingOrder="1"/>
    </xf>
    <xf numFmtId="9" fontId="4" fillId="10" borderId="5" xfId="0" applyNumberFormat="1" applyFont="1" applyFill="1" applyBorder="1" applyAlignment="1">
      <alignment horizontal="left" vertical="top" wrapText="1" readingOrder="1"/>
    </xf>
    <xf numFmtId="3" fontId="4" fillId="76" borderId="5" xfId="0" applyNumberFormat="1" applyFont="1" applyFill="1" applyBorder="1" applyAlignment="1">
      <alignment horizontal="center" vertical="top" wrapText="1" readingOrder="1"/>
    </xf>
    <xf numFmtId="3" fontId="2" fillId="76" borderId="5" xfId="0" applyNumberFormat="1" applyFont="1" applyFill="1" applyBorder="1" applyAlignment="1">
      <alignment horizontal="center" vertical="top" wrapText="1" readingOrder="1"/>
    </xf>
    <xf numFmtId="3" fontId="3" fillId="76" borderId="5" xfId="0" applyNumberFormat="1" applyFont="1" applyFill="1" applyBorder="1" applyAlignment="1">
      <alignment horizontal="center" vertical="top" wrapText="1" readingOrder="1"/>
    </xf>
    <xf numFmtId="0" fontId="3" fillId="38" borderId="9" xfId="0" applyFont="1" applyFill="1" applyBorder="1" applyAlignment="1">
      <alignment horizontal="left" vertical="top" wrapText="1" readingOrder="1"/>
    </xf>
    <xf numFmtId="0" fontId="3" fillId="51" borderId="9" xfId="0" applyFont="1" applyFill="1" applyBorder="1" applyAlignment="1">
      <alignment horizontal="left" vertical="top" wrapText="1" readingOrder="1"/>
    </xf>
    <xf numFmtId="0" fontId="3" fillId="38" borderId="9" xfId="0" applyFont="1" applyFill="1" applyBorder="1" applyAlignment="1">
      <alignment horizontal="center" vertical="top" wrapText="1" readingOrder="1"/>
    </xf>
    <xf numFmtId="0" fontId="3" fillId="76" borderId="9" xfId="0" applyFont="1" applyFill="1" applyBorder="1" applyAlignment="1">
      <alignment wrapText="1"/>
    </xf>
    <xf numFmtId="0" fontId="3" fillId="77" borderId="9" xfId="0" applyFont="1" applyFill="1" applyBorder="1" applyAlignment="1">
      <alignment horizontal="center" vertical="top" wrapText="1" readingOrder="1"/>
    </xf>
    <xf numFmtId="0" fontId="2" fillId="76" borderId="9" xfId="0" applyFont="1" applyFill="1" applyBorder="1" applyAlignment="1">
      <alignment wrapText="1"/>
    </xf>
    <xf numFmtId="0" fontId="3" fillId="35" borderId="9" xfId="0" applyFont="1" applyFill="1" applyBorder="1" applyAlignment="1">
      <alignment wrapText="1"/>
    </xf>
    <xf numFmtId="9" fontId="3" fillId="62" borderId="9" xfId="0" applyNumberFormat="1" applyFont="1" applyFill="1" applyBorder="1" applyAlignment="1">
      <alignment horizontal="left" vertical="top" wrapText="1" readingOrder="1"/>
    </xf>
    <xf numFmtId="0" fontId="3" fillId="47" borderId="9" xfId="0" applyFont="1" applyFill="1" applyBorder="1" applyAlignment="1">
      <alignment horizontal="left" vertical="top" wrapText="1" readingOrder="1"/>
    </xf>
    <xf numFmtId="9" fontId="3" fillId="76" borderId="9" xfId="0" applyNumberFormat="1" applyFont="1" applyFill="1" applyBorder="1" applyAlignment="1">
      <alignment horizontal="left" vertical="top" wrapText="1" readingOrder="1"/>
    </xf>
    <xf numFmtId="9" fontId="3" fillId="78" borderId="9" xfId="0" applyNumberFormat="1" applyFont="1" applyFill="1" applyBorder="1" applyAlignment="1">
      <alignment horizontal="center" vertical="top" wrapText="1" readingOrder="1"/>
    </xf>
    <xf numFmtId="0" fontId="2" fillId="76" borderId="9" xfId="0" applyFont="1" applyFill="1" applyBorder="1" applyAlignment="1">
      <alignment horizontal="left" vertical="top" wrapText="1" readingOrder="1"/>
    </xf>
    <xf numFmtId="0" fontId="3" fillId="76" borderId="9" xfId="0" applyFont="1" applyFill="1" applyBorder="1" applyAlignment="1">
      <alignment horizontal="left" vertical="top" wrapText="1" readingOrder="1"/>
    </xf>
    <xf numFmtId="165" fontId="3" fillId="76" borderId="9" xfId="0" applyNumberFormat="1" applyFont="1" applyFill="1" applyBorder="1" applyAlignment="1">
      <alignment horizontal="left" vertical="top" wrapText="1" readingOrder="1"/>
    </xf>
    <xf numFmtId="9" fontId="3" fillId="20" borderId="9" xfId="1" applyNumberFormat="1" applyFont="1" applyFill="1" applyBorder="1" applyAlignment="1">
      <alignment horizontal="left" vertical="top" wrapText="1" readingOrder="1"/>
    </xf>
    <xf numFmtId="165" fontId="3" fillId="43" borderId="9" xfId="0" applyNumberFormat="1" applyFont="1" applyFill="1" applyBorder="1" applyAlignment="1">
      <alignment horizontal="left" vertical="top" wrapText="1" readingOrder="1"/>
    </xf>
    <xf numFmtId="0" fontId="3" fillId="0" borderId="10" xfId="0" applyFont="1" applyBorder="1" applyAlignment="1">
      <alignment horizontal="left" vertical="top" wrapText="1"/>
    </xf>
    <xf numFmtId="0" fontId="3" fillId="76" borderId="0" xfId="0" applyFont="1" applyFill="1" applyAlignment="1">
      <alignment horizontal="center" vertical="center" wrapText="1" readingOrder="1"/>
    </xf>
    <xf numFmtId="0" fontId="2" fillId="76" borderId="0" xfId="0" applyFont="1" applyFill="1" applyAlignment="1">
      <alignment horizontal="center" vertical="center" wrapText="1" readingOrder="1"/>
    </xf>
    <xf numFmtId="0" fontId="3" fillId="76" borderId="0" xfId="0" applyFont="1" applyFill="1" applyAlignment="1">
      <alignment wrapText="1"/>
    </xf>
    <xf numFmtId="0" fontId="3" fillId="76" borderId="0" xfId="0" applyFont="1" applyFill="1" applyBorder="1" applyAlignment="1">
      <alignment wrapText="1"/>
    </xf>
    <xf numFmtId="0" fontId="1" fillId="76" borderId="0" xfId="0" applyFont="1" applyFill="1" applyBorder="1" applyAlignment="1">
      <alignment wrapText="1"/>
    </xf>
    <xf numFmtId="0" fontId="3" fillId="28" borderId="0" xfId="0" applyFont="1" applyFill="1" applyAlignment="1">
      <alignment horizontal="center" vertical="center" wrapText="1" readingOrder="1"/>
    </xf>
    <xf numFmtId="0" fontId="3" fillId="65" borderId="0" xfId="0" applyFont="1" applyFill="1" applyAlignment="1">
      <alignment horizontal="center" vertical="center" wrapText="1" readingOrder="1"/>
    </xf>
    <xf numFmtId="0" fontId="3" fillId="77" borderId="0" xfId="0" applyFont="1" applyFill="1" applyAlignment="1">
      <alignment horizontal="center" vertical="center" wrapText="1" readingOrder="1"/>
    </xf>
    <xf numFmtId="0" fontId="2" fillId="27" borderId="0" xfId="0" applyFont="1" applyFill="1" applyAlignment="1">
      <alignment horizontal="center" vertical="center" wrapText="1" readingOrder="1"/>
    </xf>
    <xf numFmtId="0" fontId="3" fillId="0" borderId="0" xfId="0" applyFont="1" applyAlignment="1">
      <alignment wrapText="1"/>
    </xf>
    <xf numFmtId="0" fontId="3" fillId="44" borderId="0" xfId="0" applyFont="1" applyFill="1" applyAlignment="1">
      <alignment horizontal="center" vertical="center" wrapText="1" readingOrder="1"/>
    </xf>
    <xf numFmtId="0" fontId="3" fillId="78" borderId="0" xfId="0" applyFont="1" applyFill="1" applyAlignment="1">
      <alignment horizontal="center" vertical="center" wrapText="1" readingOrder="1"/>
    </xf>
    <xf numFmtId="9" fontId="3" fillId="78" borderId="4" xfId="0" applyNumberFormat="1" applyFont="1" applyFill="1" applyBorder="1" applyAlignment="1">
      <alignment horizontal="center" vertical="top" wrapText="1" readingOrder="1"/>
    </xf>
    <xf numFmtId="9" fontId="3" fillId="78" borderId="1" xfId="0" applyNumberFormat="1" applyFont="1" applyFill="1" applyBorder="1" applyAlignment="1">
      <alignment horizontal="center" vertical="top" wrapText="1" readingOrder="1"/>
    </xf>
    <xf numFmtId="0" fontId="2" fillId="2" borderId="2" xfId="0" applyFont="1" applyFill="1" applyBorder="1" applyAlignment="1">
      <alignment horizontal="center" vertical="center" readingOrder="1"/>
    </xf>
    <xf numFmtId="0" fontId="3" fillId="51" borderId="4" xfId="0" applyFont="1" applyFill="1" applyBorder="1" applyAlignment="1">
      <alignment horizontal="left" vertical="top" wrapText="1" readingOrder="1"/>
    </xf>
    <xf numFmtId="0" fontId="3" fillId="51" borderId="3" xfId="0" applyFont="1" applyFill="1" applyBorder="1" applyAlignment="1">
      <alignment horizontal="left" vertical="top" wrapText="1" readingOrder="1"/>
    </xf>
    <xf numFmtId="0" fontId="3" fillId="51" borderId="1" xfId="0" applyFont="1" applyFill="1" applyBorder="1" applyAlignment="1">
      <alignment horizontal="left" vertical="top" wrapText="1" readingOrder="1"/>
    </xf>
    <xf numFmtId="0" fontId="2" fillId="39" borderId="6" xfId="0" applyFont="1" applyFill="1" applyBorder="1" applyAlignment="1">
      <alignment horizontal="center" vertical="center" wrapText="1" readingOrder="1"/>
    </xf>
    <xf numFmtId="0" fontId="2" fillId="39" borderId="7" xfId="0" applyFont="1" applyFill="1" applyBorder="1" applyAlignment="1">
      <alignment horizontal="center" vertical="center" wrapText="1" readingOrder="1"/>
    </xf>
    <xf numFmtId="0" fontId="2" fillId="39" borderId="8" xfId="0" applyFont="1" applyFill="1" applyBorder="1" applyAlignment="1">
      <alignment horizontal="center" vertical="center" wrapText="1" readingOrder="1"/>
    </xf>
    <xf numFmtId="0" fontId="2" fillId="16" borderId="5" xfId="0" applyFont="1" applyFill="1" applyBorder="1" applyAlignment="1">
      <alignment horizontal="center" vertical="center" wrapText="1" readingOrder="1"/>
    </xf>
    <xf numFmtId="0" fontId="3" fillId="47" borderId="4" xfId="0" applyFont="1" applyFill="1" applyBorder="1" applyAlignment="1">
      <alignment horizontal="center" vertical="top" wrapText="1" readingOrder="1"/>
    </xf>
    <xf numFmtId="0" fontId="3" fillId="47" borderId="1" xfId="0" applyFont="1" applyFill="1" applyBorder="1" applyAlignment="1">
      <alignment horizontal="center" vertical="top" wrapText="1" readingOrder="1"/>
    </xf>
    <xf numFmtId="165" fontId="3" fillId="23" borderId="4" xfId="0" applyNumberFormat="1" applyFont="1" applyFill="1" applyBorder="1" applyAlignment="1">
      <alignment horizontal="center" vertical="top" wrapText="1" readingOrder="1"/>
    </xf>
    <xf numFmtId="165" fontId="3" fillId="23" borderId="1" xfId="0" applyNumberFormat="1" applyFont="1" applyFill="1" applyBorder="1" applyAlignment="1">
      <alignment horizontal="center" vertical="top" wrapText="1" readingOrder="1"/>
    </xf>
    <xf numFmtId="0" fontId="3" fillId="78" borderId="4" xfId="0" applyFont="1" applyFill="1" applyBorder="1" applyAlignment="1">
      <alignment horizontal="center" vertical="top" wrapText="1" readingOrder="1"/>
    </xf>
    <xf numFmtId="0" fontId="3" fillId="78" borderId="1" xfId="0" applyFont="1" applyFill="1" applyBorder="1" applyAlignment="1">
      <alignment horizontal="center" vertical="top" wrapText="1" readingOrder="1"/>
    </xf>
    <xf numFmtId="165" fontId="3" fillId="23" borderId="3" xfId="0" applyNumberFormat="1" applyFont="1" applyFill="1" applyBorder="1" applyAlignment="1">
      <alignment horizontal="center" vertical="top" wrapText="1" readingOrder="1"/>
    </xf>
    <xf numFmtId="0" fontId="3" fillId="47" borderId="3" xfId="0" applyFont="1" applyFill="1" applyBorder="1" applyAlignment="1">
      <alignment horizontal="center" vertical="top" wrapText="1" readingOrder="1"/>
    </xf>
    <xf numFmtId="0" fontId="3" fillId="78" borderId="3" xfId="0" applyFont="1" applyFill="1" applyBorder="1" applyAlignment="1">
      <alignment horizontal="center" vertical="top" wrapText="1" readingOrder="1"/>
    </xf>
    <xf numFmtId="0" fontId="2" fillId="17" borderId="2" xfId="0" applyFont="1" applyFill="1" applyBorder="1" applyAlignment="1">
      <alignment horizontal="center" vertical="center" wrapText="1" readingOrder="1"/>
    </xf>
    <xf numFmtId="0" fontId="2" fillId="30" borderId="2" xfId="0" applyFont="1" applyFill="1" applyBorder="1" applyAlignment="1">
      <alignment horizontal="center" vertical="center" wrapText="1" readingOrder="1"/>
    </xf>
    <xf numFmtId="0" fontId="1" fillId="0" borderId="2" xfId="0" applyFont="1" applyBorder="1" applyAlignment="1">
      <alignment horizontal="center" wrapText="1"/>
    </xf>
    <xf numFmtId="0" fontId="2" fillId="3" borderId="5" xfId="0" applyFont="1" applyFill="1" applyBorder="1" applyAlignment="1">
      <alignment horizontal="center" vertical="center" textRotation="90" wrapText="1" readingOrder="1"/>
    </xf>
    <xf numFmtId="0" fontId="2" fillId="29" borderId="5" xfId="0" applyFont="1" applyFill="1" applyBorder="1" applyAlignment="1">
      <alignment horizontal="center" vertical="center" wrapText="1" readingOrder="1"/>
    </xf>
    <xf numFmtId="0" fontId="2" fillId="7" borderId="4" xfId="0" applyFont="1" applyFill="1" applyBorder="1" applyAlignment="1">
      <alignment horizontal="center" vertical="center" wrapText="1" readingOrder="1"/>
    </xf>
    <xf numFmtId="0" fontId="2" fillId="7" borderId="1" xfId="0" applyFont="1" applyFill="1" applyBorder="1" applyAlignment="1">
      <alignment horizontal="center" vertical="center" wrapText="1" readingOrder="1"/>
    </xf>
    <xf numFmtId="0" fontId="2" fillId="72" borderId="6" xfId="0" applyFont="1" applyFill="1" applyBorder="1" applyAlignment="1">
      <alignment horizontal="center" vertical="center" wrapText="1" readingOrder="1"/>
    </xf>
    <xf numFmtId="0" fontId="2" fillId="72" borderId="7" xfId="0" applyFont="1" applyFill="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readingOrder="1"/>
    </xf>
    <xf numFmtId="0" fontId="2" fillId="5" borderId="5" xfId="0" applyFont="1" applyFill="1" applyBorder="1" applyAlignment="1">
      <alignment horizontal="center" vertical="center" wrapText="1" readingOrder="1"/>
    </xf>
    <xf numFmtId="0" fontId="3" fillId="0" borderId="5" xfId="0" applyFont="1" applyBorder="1" applyAlignment="1">
      <alignment horizontal="center" vertical="center" wrapText="1"/>
    </xf>
    <xf numFmtId="0" fontId="3" fillId="38" borderId="5" xfId="0" applyFont="1" applyFill="1" applyBorder="1" applyAlignment="1">
      <alignment horizontal="left" vertical="top" wrapText="1" readingOrder="1"/>
    </xf>
    <xf numFmtId="0" fontId="3" fillId="76" borderId="5" xfId="0" applyFont="1" applyFill="1" applyBorder="1" applyAlignment="1">
      <alignment horizontal="center" vertical="top" wrapText="1" readingOrder="1"/>
    </xf>
    <xf numFmtId="0" fontId="3" fillId="76" borderId="5" xfId="0" applyFont="1" applyFill="1" applyBorder="1" applyAlignment="1">
      <alignment horizontal="center" vertical="top" wrapText="1"/>
    </xf>
    <xf numFmtId="0" fontId="3" fillId="77" borderId="5" xfId="0" applyFont="1" applyFill="1" applyBorder="1" applyAlignment="1">
      <alignment horizontal="center" vertical="top" wrapText="1"/>
    </xf>
    <xf numFmtId="0" fontId="2" fillId="76" borderId="5" xfId="0" applyFont="1" applyFill="1" applyBorder="1" applyAlignment="1">
      <alignment horizontal="center" vertical="top" wrapText="1" readingOrder="1"/>
    </xf>
    <xf numFmtId="9" fontId="3" fillId="76" borderId="5" xfId="0" applyNumberFormat="1" applyFont="1" applyFill="1" applyBorder="1" applyAlignment="1">
      <alignment horizontal="center" vertical="top" wrapText="1"/>
    </xf>
    <xf numFmtId="9" fontId="3" fillId="62" borderId="5" xfId="0" applyNumberFormat="1" applyFont="1" applyFill="1" applyBorder="1" applyAlignment="1">
      <alignment horizontal="left" vertical="top" wrapText="1" readingOrder="1"/>
    </xf>
    <xf numFmtId="0" fontId="3" fillId="20" borderId="5" xfId="0" applyFont="1" applyFill="1" applyBorder="1" applyAlignment="1">
      <alignment horizontal="left" vertical="top" wrapText="1" readingOrder="1"/>
    </xf>
    <xf numFmtId="0" fontId="3" fillId="47" borderId="5" xfId="0" applyFont="1" applyFill="1" applyBorder="1" applyAlignment="1">
      <alignment horizontal="left" vertical="top" wrapText="1" readingOrder="1"/>
    </xf>
    <xf numFmtId="165" fontId="3" fillId="49" borderId="5" xfId="0" applyNumberFormat="1" applyFont="1" applyFill="1" applyBorder="1" applyAlignment="1">
      <alignment horizontal="left" vertical="top" wrapText="1" readingOrder="1"/>
    </xf>
    <xf numFmtId="165" fontId="3" fillId="53" borderId="4" xfId="0" applyNumberFormat="1" applyFont="1" applyFill="1" applyBorder="1" applyAlignment="1">
      <alignment horizontal="left" vertical="top" wrapText="1" readingOrder="1"/>
    </xf>
    <xf numFmtId="165" fontId="3" fillId="53" borderId="3" xfId="0" applyNumberFormat="1" applyFont="1" applyFill="1" applyBorder="1" applyAlignment="1">
      <alignment horizontal="left" vertical="top" wrapText="1" readingOrder="1"/>
    </xf>
    <xf numFmtId="165" fontId="3" fillId="53" borderId="1" xfId="0" applyNumberFormat="1" applyFont="1" applyFill="1" applyBorder="1" applyAlignment="1">
      <alignment horizontal="left" vertical="top" wrapText="1" readingOrder="1"/>
    </xf>
    <xf numFmtId="0" fontId="3" fillId="14" borderId="5" xfId="0" applyFont="1" applyFill="1" applyBorder="1" applyAlignment="1">
      <alignment horizontal="left" vertical="top" wrapText="1"/>
    </xf>
    <xf numFmtId="9" fontId="3" fillId="77" borderId="5" xfId="1" applyFont="1" applyFill="1" applyBorder="1" applyAlignment="1">
      <alignment horizontal="center" vertical="top" wrapText="1" readingOrder="1"/>
    </xf>
    <xf numFmtId="0" fontId="3" fillId="75" borderId="5" xfId="0" applyFont="1" applyFill="1" applyBorder="1" applyAlignment="1">
      <alignment horizontal="left" vertical="top" wrapText="1" readingOrder="1"/>
    </xf>
    <xf numFmtId="0" fontId="2" fillId="76" borderId="5" xfId="0" applyFont="1" applyFill="1" applyBorder="1" applyAlignment="1">
      <alignment horizontal="center" vertical="top" wrapText="1"/>
    </xf>
    <xf numFmtId="0" fontId="2" fillId="54" borderId="4" xfId="0" applyFont="1" applyFill="1" applyBorder="1" applyAlignment="1">
      <alignment horizontal="left" vertical="top" wrapText="1" readingOrder="1"/>
    </xf>
    <xf numFmtId="0" fontId="2" fillId="54" borderId="3" xfId="0" applyFont="1" applyFill="1" applyBorder="1" applyAlignment="1">
      <alignment horizontal="left" vertical="top" wrapText="1" readingOrder="1"/>
    </xf>
    <xf numFmtId="0" fontId="2" fillId="54" borderId="1" xfId="0" applyFont="1" applyFill="1" applyBorder="1" applyAlignment="1">
      <alignment horizontal="left" vertical="top" wrapText="1" readingOrder="1"/>
    </xf>
    <xf numFmtId="0" fontId="3" fillId="21" borderId="5" xfId="0" applyFont="1" applyFill="1" applyBorder="1" applyAlignment="1">
      <alignment horizontal="left" vertical="top" wrapText="1"/>
    </xf>
    <xf numFmtId="0" fontId="5" fillId="76" borderId="5" xfId="0" applyFont="1" applyFill="1" applyBorder="1" applyAlignment="1">
      <alignment vertical="top" wrapText="1"/>
    </xf>
    <xf numFmtId="0" fontId="3" fillId="32" borderId="5" xfId="0" applyFont="1" applyFill="1" applyBorder="1" applyAlignment="1">
      <alignment horizontal="left" vertical="top" wrapText="1"/>
    </xf>
    <xf numFmtId="0" fontId="3" fillId="40" borderId="5" xfId="0" applyFont="1" applyFill="1" applyBorder="1" applyAlignment="1">
      <alignment horizontal="left" vertical="top" wrapText="1"/>
    </xf>
    <xf numFmtId="165" fontId="3" fillId="76" borderId="5" xfId="0" applyNumberFormat="1" applyFont="1" applyFill="1" applyBorder="1" applyAlignment="1">
      <alignment horizontal="center" vertical="top" wrapText="1" readingOrder="1"/>
    </xf>
    <xf numFmtId="9" fontId="3" fillId="76" borderId="5" xfId="1" applyFont="1" applyFill="1" applyBorder="1" applyAlignment="1">
      <alignment horizontal="center" vertical="top" wrapText="1" readingOrder="1"/>
    </xf>
    <xf numFmtId="3" fontId="2" fillId="76" borderId="5" xfId="0" applyNumberFormat="1" applyFont="1" applyFill="1" applyBorder="1" applyAlignment="1">
      <alignment horizontal="center" vertical="top" wrapText="1" readingOrder="1"/>
    </xf>
    <xf numFmtId="3" fontId="3" fillId="76" borderId="5" xfId="0" applyNumberFormat="1" applyFont="1" applyFill="1" applyBorder="1" applyAlignment="1">
      <alignment horizontal="center" vertical="top" wrapText="1" readingOrder="1"/>
    </xf>
    <xf numFmtId="165" fontId="3" fillId="76" borderId="5" xfId="0" applyNumberFormat="1" applyFont="1" applyFill="1" applyBorder="1" applyAlignment="1">
      <alignment vertical="top" wrapText="1" readingOrder="1"/>
    </xf>
    <xf numFmtId="165" fontId="3" fillId="43" borderId="5" xfId="0" applyNumberFormat="1" applyFont="1" applyFill="1" applyBorder="1" applyAlignment="1">
      <alignment horizontal="left" vertical="top" wrapText="1" readingOrder="1"/>
    </xf>
    <xf numFmtId="165" fontId="3" fillId="75" borderId="5" xfId="0" applyNumberFormat="1" applyFont="1" applyFill="1" applyBorder="1" applyAlignment="1">
      <alignment horizontal="left" vertical="top" wrapText="1" readingOrder="1"/>
    </xf>
    <xf numFmtId="165" fontId="3" fillId="75" borderId="5" xfId="0" applyNumberFormat="1" applyFont="1" applyFill="1" applyBorder="1" applyAlignment="1">
      <alignment horizontal="left" vertical="top" readingOrder="1"/>
    </xf>
    <xf numFmtId="9" fontId="3" fillId="76" borderId="5" xfId="0" applyNumberFormat="1" applyFont="1" applyFill="1" applyBorder="1" applyAlignment="1">
      <alignment horizontal="center" vertical="top" wrapText="1" readingOrder="1"/>
    </xf>
    <xf numFmtId="9" fontId="3" fillId="77" borderId="5" xfId="0" applyNumberFormat="1" applyFont="1" applyFill="1" applyBorder="1" applyAlignment="1">
      <alignment horizontal="center" vertical="top" wrapText="1" readingOrder="1"/>
    </xf>
    <xf numFmtId="9" fontId="2" fillId="76" borderId="5" xfId="0" applyNumberFormat="1" applyFont="1" applyFill="1" applyBorder="1" applyAlignment="1">
      <alignment horizontal="center" vertical="top" wrapText="1" readingOrder="1"/>
    </xf>
    <xf numFmtId="0" fontId="3" fillId="77" borderId="5" xfId="0" applyFont="1" applyFill="1" applyBorder="1" applyAlignment="1">
      <alignment horizontal="center" vertical="top" wrapText="1" readingOrder="1"/>
    </xf>
    <xf numFmtId="0" fontId="3" fillId="76" borderId="5" xfId="0" applyFont="1" applyFill="1" applyBorder="1" applyAlignment="1">
      <alignment vertical="top" wrapText="1" readingOrder="1"/>
    </xf>
    <xf numFmtId="9" fontId="3" fillId="20" borderId="5" xfId="1" applyFont="1" applyFill="1" applyBorder="1" applyAlignment="1">
      <alignment horizontal="left" vertical="top" wrapText="1" readingOrder="1"/>
    </xf>
    <xf numFmtId="0" fontId="3" fillId="18" borderId="5" xfId="0" applyFont="1" applyFill="1" applyBorder="1" applyAlignment="1">
      <alignment horizontal="left" vertical="top" wrapText="1" readingOrder="1"/>
    </xf>
    <xf numFmtId="0" fontId="3" fillId="18" borderId="5" xfId="0" applyFont="1" applyFill="1" applyBorder="1" applyAlignment="1">
      <alignment horizontal="left" vertical="top" readingOrder="1"/>
    </xf>
    <xf numFmtId="10" fontId="3" fillId="76" borderId="5" xfId="1" applyNumberFormat="1" applyFont="1" applyFill="1" applyBorder="1" applyAlignment="1">
      <alignment vertical="top" wrapText="1" readingOrder="1"/>
    </xf>
    <xf numFmtId="9" fontId="4" fillId="76" borderId="5" xfId="0" applyNumberFormat="1" applyFont="1" applyFill="1" applyBorder="1" applyAlignment="1">
      <alignment horizontal="center" vertical="top" wrapText="1" readingOrder="1"/>
    </xf>
    <xf numFmtId="9" fontId="3" fillId="75" borderId="5" xfId="0" applyNumberFormat="1" applyFont="1" applyFill="1" applyBorder="1" applyAlignment="1">
      <alignment horizontal="left" vertical="top" wrapText="1" readingOrder="1"/>
    </xf>
    <xf numFmtId="9" fontId="3" fillId="55" borderId="5" xfId="0" applyNumberFormat="1" applyFont="1" applyFill="1" applyBorder="1" applyAlignment="1">
      <alignment horizontal="left" vertical="top" readingOrder="1"/>
    </xf>
    <xf numFmtId="10" fontId="3" fillId="76" borderId="5" xfId="0" applyNumberFormat="1" applyFont="1" applyFill="1" applyBorder="1" applyAlignment="1">
      <alignment horizontal="center" vertical="top" wrapText="1" readingOrder="1"/>
    </xf>
    <xf numFmtId="10" fontId="3" fillId="77" borderId="5" xfId="0" applyNumberFormat="1" applyFont="1" applyFill="1" applyBorder="1" applyAlignment="1">
      <alignment horizontal="center" vertical="top" wrapText="1" readingOrder="1"/>
    </xf>
    <xf numFmtId="1" fontId="4" fillId="76" borderId="5" xfId="1" applyNumberFormat="1" applyFont="1" applyFill="1" applyBorder="1" applyAlignment="1">
      <alignment horizontal="center" vertical="top" wrapText="1" readingOrder="1"/>
    </xf>
    <xf numFmtId="1" fontId="3" fillId="77" borderId="5" xfId="1" applyNumberFormat="1" applyFont="1" applyFill="1" applyBorder="1" applyAlignment="1">
      <alignment horizontal="center" vertical="top" wrapText="1" readingOrder="1"/>
    </xf>
    <xf numFmtId="0" fontId="3" fillId="76" borderId="1" xfId="0" applyFont="1" applyFill="1" applyBorder="1" applyAlignment="1">
      <alignment horizontal="center" vertical="top" wrapText="1" readingOrder="1"/>
    </xf>
    <xf numFmtId="0" fontId="3" fillId="26" borderId="5" xfId="0" applyFont="1" applyFill="1" applyBorder="1" applyAlignment="1">
      <alignment horizontal="left" vertical="top" wrapText="1" readingOrder="1"/>
    </xf>
    <xf numFmtId="0" fontId="3" fillId="36" borderId="5" xfId="0" applyFont="1" applyFill="1" applyBorder="1" applyAlignment="1">
      <alignment horizontal="left" vertical="top" wrapText="1" readingOrder="1"/>
    </xf>
    <xf numFmtId="0" fontId="3" fillId="36" borderId="5" xfId="0" applyFont="1" applyFill="1" applyBorder="1" applyAlignment="1">
      <alignment horizontal="left" vertical="top" readingOrder="1"/>
    </xf>
    <xf numFmtId="0" fontId="3" fillId="36" borderId="4" xfId="0" applyFont="1" applyFill="1" applyBorder="1" applyAlignment="1">
      <alignment horizontal="justify" vertical="top" wrapText="1" readingOrder="1"/>
    </xf>
    <xf numFmtId="0" fontId="3" fillId="36" borderId="3" xfId="0" applyFont="1" applyFill="1" applyBorder="1" applyAlignment="1">
      <alignment horizontal="justify" vertical="top" wrapText="1" readingOrder="1"/>
    </xf>
    <xf numFmtId="0" fontId="3" fillId="36" borderId="1" xfId="0" applyFont="1" applyFill="1" applyBorder="1" applyAlignment="1">
      <alignment horizontal="justify" vertical="top" wrapText="1" readingOrder="1"/>
    </xf>
    <xf numFmtId="9" fontId="3" fillId="37" borderId="5" xfId="0" applyNumberFormat="1" applyFont="1" applyFill="1" applyBorder="1" applyAlignment="1">
      <alignment horizontal="left" vertical="top" wrapText="1" readingOrder="1"/>
    </xf>
    <xf numFmtId="9" fontId="3" fillId="4" borderId="5" xfId="0" applyNumberFormat="1" applyFont="1" applyFill="1" applyBorder="1" applyAlignment="1">
      <alignment horizontal="left" vertical="top" readingOrder="1"/>
    </xf>
    <xf numFmtId="165" fontId="3" fillId="23" borderId="5" xfId="0" applyNumberFormat="1" applyFont="1" applyFill="1" applyBorder="1" applyAlignment="1">
      <alignment horizontal="left" vertical="top" wrapText="1" readingOrder="1"/>
    </xf>
    <xf numFmtId="0" fontId="3" fillId="76" borderId="5" xfId="0" applyFont="1" applyFill="1" applyBorder="1" applyAlignment="1">
      <alignment horizontal="left" vertical="top" wrapText="1" readingOrder="1"/>
    </xf>
    <xf numFmtId="3" fontId="3" fillId="76" borderId="5" xfId="0" applyNumberFormat="1" applyFont="1" applyFill="1" applyBorder="1" applyAlignment="1">
      <alignment horizontal="left" vertical="top" wrapText="1" readingOrder="1"/>
    </xf>
    <xf numFmtId="0" fontId="3" fillId="78" borderId="5" xfId="0" applyFont="1" applyFill="1" applyBorder="1" applyAlignment="1">
      <alignment horizontal="center" vertical="top" wrapText="1" readingOrder="1"/>
    </xf>
    <xf numFmtId="3" fontId="2" fillId="76" borderId="5" xfId="0" applyNumberFormat="1" applyFont="1" applyFill="1" applyBorder="1" applyAlignment="1">
      <alignment horizontal="left" vertical="top" wrapText="1" readingOrder="1"/>
    </xf>
    <xf numFmtId="0" fontId="3" fillId="64" borderId="6" xfId="0" applyFont="1" applyFill="1" applyBorder="1" applyAlignment="1">
      <alignment horizontal="left" vertical="top" wrapText="1"/>
    </xf>
    <xf numFmtId="43" fontId="3" fillId="24" borderId="5" xfId="0" applyNumberFormat="1" applyFont="1" applyFill="1" applyBorder="1" applyAlignment="1">
      <alignment horizontal="left" vertical="top" wrapText="1" readingOrder="1"/>
    </xf>
    <xf numFmtId="9" fontId="3" fillId="25" borderId="4" xfId="0" applyNumberFormat="1" applyFont="1" applyFill="1" applyBorder="1" applyAlignment="1">
      <alignment horizontal="center" vertical="top" wrapText="1" readingOrder="1"/>
    </xf>
    <xf numFmtId="9" fontId="3" fillId="48" borderId="3" xfId="0" applyNumberFormat="1" applyFont="1" applyFill="1" applyBorder="1" applyAlignment="1">
      <alignment horizontal="center" vertical="top" wrapText="1" readingOrder="1"/>
    </xf>
    <xf numFmtId="9" fontId="3" fillId="11" borderId="1" xfId="0" applyNumberFormat="1" applyFont="1" applyFill="1" applyBorder="1" applyAlignment="1">
      <alignment horizontal="center" vertical="top" wrapText="1" readingOrder="1"/>
    </xf>
    <xf numFmtId="9" fontId="3" fillId="13" borderId="5" xfId="0" applyNumberFormat="1" applyFont="1" applyFill="1" applyBorder="1" applyAlignment="1">
      <alignment horizontal="left" vertical="top" wrapText="1"/>
    </xf>
    <xf numFmtId="9" fontId="3" fillId="56" borderId="5" xfId="0" applyNumberFormat="1" applyFont="1" applyFill="1" applyBorder="1" applyAlignment="1">
      <alignment horizontal="left" vertical="top" wrapText="1"/>
    </xf>
    <xf numFmtId="9" fontId="3" fillId="8" borderId="5" xfId="0" applyNumberFormat="1" applyFont="1" applyFill="1" applyBorder="1" applyAlignment="1">
      <alignment horizontal="left" vertical="top"/>
    </xf>
    <xf numFmtId="0" fontId="2" fillId="76" borderId="5" xfId="0" applyFont="1" applyFill="1" applyBorder="1" applyAlignment="1">
      <alignment horizontal="left" vertical="top" wrapText="1" readingOrder="1"/>
    </xf>
    <xf numFmtId="164" fontId="3" fillId="76" borderId="5" xfId="0" applyNumberFormat="1" applyFont="1" applyFill="1" applyBorder="1" applyAlignment="1">
      <alignment horizontal="center" vertical="top" wrapText="1" readingOrder="1"/>
    </xf>
    <xf numFmtId="168" fontId="3" fillId="74" borderId="5" xfId="0" applyNumberFormat="1" applyFont="1" applyFill="1" applyBorder="1" applyAlignment="1">
      <alignment horizontal="left" vertical="top" wrapText="1" readingOrder="1"/>
    </xf>
    <xf numFmtId="168" fontId="3" fillId="41" borderId="4" xfId="0" applyNumberFormat="1" applyFont="1" applyFill="1" applyBorder="1" applyAlignment="1">
      <alignment horizontal="left" vertical="top" wrapText="1" readingOrder="1"/>
    </xf>
    <xf numFmtId="168" fontId="3" fillId="41" borderId="3" xfId="0" applyNumberFormat="1" applyFont="1" applyFill="1" applyBorder="1" applyAlignment="1">
      <alignment horizontal="left" vertical="top" wrapText="1" readingOrder="1"/>
    </xf>
    <xf numFmtId="168" fontId="3" fillId="41" borderId="1" xfId="0" applyNumberFormat="1" applyFont="1" applyFill="1" applyBorder="1" applyAlignment="1">
      <alignment horizontal="left" vertical="top" wrapText="1" readingOrder="1"/>
    </xf>
    <xf numFmtId="9" fontId="3" fillId="57" borderId="5" xfId="0" applyNumberFormat="1" applyFont="1" applyFill="1" applyBorder="1" applyAlignment="1">
      <alignment horizontal="left" vertical="top" wrapText="1" readingOrder="1"/>
    </xf>
    <xf numFmtId="0" fontId="3" fillId="75" borderId="5" xfId="0" applyFont="1" applyFill="1" applyBorder="1" applyAlignment="1">
      <alignment vertical="top" wrapText="1" readingOrder="1"/>
    </xf>
    <xf numFmtId="9" fontId="3" fillId="61" borderId="5" xfId="0" applyNumberFormat="1" applyFont="1" applyFill="1" applyBorder="1" applyAlignment="1">
      <alignment horizontal="left" vertical="top" wrapText="1" readingOrder="1"/>
    </xf>
    <xf numFmtId="9" fontId="3" fillId="45" borderId="5" xfId="0" applyNumberFormat="1" applyFont="1" applyFill="1" applyBorder="1" applyAlignment="1">
      <alignment horizontal="left" vertical="top" readingOrder="1"/>
    </xf>
    <xf numFmtId="9" fontId="3" fillId="4" borderId="5" xfId="0" applyNumberFormat="1" applyFont="1" applyFill="1" applyBorder="1" applyAlignment="1">
      <alignment horizontal="left" vertical="top" wrapText="1" readingOrder="1"/>
    </xf>
    <xf numFmtId="9" fontId="3" fillId="76" borderId="4" xfId="0" applyNumberFormat="1" applyFont="1" applyFill="1" applyBorder="1" applyAlignment="1">
      <alignment horizontal="center" vertical="top" wrapText="1"/>
    </xf>
    <xf numFmtId="9" fontId="3" fillId="76" borderId="3" xfId="0" applyNumberFormat="1" applyFont="1" applyFill="1" applyBorder="1" applyAlignment="1">
      <alignment horizontal="center" vertical="top" wrapText="1"/>
    </xf>
    <xf numFmtId="9" fontId="3" fillId="76" borderId="1" xfId="0" applyNumberFormat="1" applyFont="1" applyFill="1" applyBorder="1" applyAlignment="1">
      <alignment horizontal="center" vertical="top" wrapText="1"/>
    </xf>
    <xf numFmtId="9" fontId="3" fillId="59" borderId="4" xfId="0" applyNumberFormat="1" applyFont="1" applyFill="1" applyBorder="1" applyAlignment="1">
      <alignment horizontal="center" vertical="top" wrapText="1"/>
    </xf>
    <xf numFmtId="9" fontId="3" fillId="59" borderId="3" xfId="0" applyNumberFormat="1" applyFont="1" applyFill="1" applyBorder="1" applyAlignment="1">
      <alignment horizontal="center" vertical="top" wrapText="1"/>
    </xf>
    <xf numFmtId="9" fontId="3" fillId="59" borderId="1" xfId="0" applyNumberFormat="1" applyFont="1" applyFill="1" applyBorder="1" applyAlignment="1">
      <alignment horizontal="center" vertical="top" wrapText="1"/>
    </xf>
    <xf numFmtId="9" fontId="3" fillId="77" borderId="4" xfId="0" applyNumberFormat="1" applyFont="1" applyFill="1" applyBorder="1" applyAlignment="1">
      <alignment horizontal="center" vertical="top" wrapText="1"/>
    </xf>
    <xf numFmtId="9" fontId="3" fillId="77" borderId="3" xfId="0" applyNumberFormat="1" applyFont="1" applyFill="1" applyBorder="1" applyAlignment="1">
      <alignment horizontal="center" vertical="top" wrapText="1"/>
    </xf>
    <xf numFmtId="9" fontId="3" fillId="77" borderId="1" xfId="0" applyNumberFormat="1" applyFont="1" applyFill="1" applyBorder="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723900</xdr:colOff>
      <xdr:row>5</xdr:row>
      <xdr:rowOff>1914525</xdr:rowOff>
    </xdr:to>
    <xdr:sp macro="" textlink="">
      <xdr:nvSpPr>
        <xdr:cNvPr id="1101" name="Rectangle 7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2" name="AutoShape 77"/>
        <xdr:cNvSpPr>
          <a:spLocks noChangeArrowheads="1"/>
        </xdr:cNvSpPr>
      </xdr:nvSpPr>
      <xdr:spPr bwMode="auto">
        <a:xfrm>
          <a:off x="0" y="0"/>
          <a:ext cx="11582400" cy="10534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3" name="AutoShape 77"/>
        <xdr:cNvSpPr>
          <a:spLocks noChangeArrowheads="1"/>
        </xdr:cNvSpPr>
      </xdr:nvSpPr>
      <xdr:spPr bwMode="auto">
        <a:xfrm>
          <a:off x="0" y="0"/>
          <a:ext cx="11582400" cy="10534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4" name="AutoShape 77"/>
        <xdr:cNvSpPr>
          <a:spLocks noChangeArrowheads="1"/>
        </xdr:cNvSpPr>
      </xdr:nvSpPr>
      <xdr:spPr bwMode="auto">
        <a:xfrm>
          <a:off x="0" y="0"/>
          <a:ext cx="11582400" cy="10534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5" name="AutoShape 77"/>
        <xdr:cNvSpPr>
          <a:spLocks noChangeArrowheads="1"/>
        </xdr:cNvSpPr>
      </xdr:nvSpPr>
      <xdr:spPr bwMode="auto">
        <a:xfrm>
          <a:off x="0" y="0"/>
          <a:ext cx="11582400" cy="10534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6" name="AutoShape 77"/>
        <xdr:cNvSpPr>
          <a:spLocks noChangeArrowheads="1"/>
        </xdr:cNvSpPr>
      </xdr:nvSpPr>
      <xdr:spPr bwMode="auto">
        <a:xfrm>
          <a:off x="0" y="0"/>
          <a:ext cx="11582400" cy="10534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18</xdr:col>
      <xdr:colOff>723900</xdr:colOff>
      <xdr:row>5</xdr:row>
      <xdr:rowOff>1914525</xdr:rowOff>
    </xdr:to>
    <xdr:sp macro="" textlink="">
      <xdr:nvSpPr>
        <xdr:cNvPr id="7" name="AutoShape 77"/>
        <xdr:cNvSpPr>
          <a:spLocks noChangeArrowheads="1"/>
        </xdr:cNvSpPr>
      </xdr:nvSpPr>
      <xdr:spPr bwMode="auto">
        <a:xfrm>
          <a:off x="0" y="0"/>
          <a:ext cx="5838825" cy="34956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160"/>
  <sheetViews>
    <sheetView tabSelected="1" view="pageBreakPreview" zoomScale="90" zoomScaleNormal="90" zoomScaleSheetLayoutView="90" workbookViewId="0">
      <pane xSplit="4" ySplit="3" topLeftCell="E4" activePane="bottomRight" state="frozen"/>
      <selection pane="topRight" activeCell="E1" sqref="E1"/>
      <selection pane="bottomLeft" activeCell="A4" sqref="A4"/>
      <selection pane="bottomRight" activeCell="W5" sqref="W5:W6"/>
    </sheetView>
  </sheetViews>
  <sheetFormatPr baseColWidth="10" defaultColWidth="52.42578125" defaultRowHeight="45.75" customHeight="1" x14ac:dyDescent="0.2"/>
  <cols>
    <col min="1" max="1" width="9.28515625" style="166" customWidth="1"/>
    <col min="2" max="2" width="19.85546875" style="166" customWidth="1"/>
    <col min="3" max="3" width="4" style="166" hidden="1" customWidth="1"/>
    <col min="4" max="4" width="3.5703125" style="166" hidden="1" customWidth="1"/>
    <col min="5" max="5" width="41.42578125" style="166" customWidth="1"/>
    <col min="6" max="6" width="5.140625" style="167" hidden="1" customWidth="1"/>
    <col min="7" max="7" width="8.140625" style="167" hidden="1" customWidth="1"/>
    <col min="8" max="8" width="8.28515625" style="167" hidden="1" customWidth="1"/>
    <col min="9" max="9" width="8.7109375" style="167" hidden="1" customWidth="1"/>
    <col min="10" max="10" width="17" style="168" customWidth="1"/>
    <col min="11" max="11" width="7.28515625" style="169" hidden="1" customWidth="1"/>
    <col min="12" max="15" width="7" style="167" hidden="1" customWidth="1"/>
    <col min="16" max="16" width="11.28515625" style="170" hidden="1" customWidth="1"/>
    <col min="17" max="17" width="10.5703125" style="167" hidden="1" customWidth="1"/>
    <col min="18" max="19" width="26.140625" style="167" hidden="1" customWidth="1"/>
    <col min="20" max="21" width="26.140625" style="170" hidden="1" customWidth="1"/>
    <col min="22" max="22" width="57.28515625" style="171" bestFit="1" customWidth="1"/>
    <col min="23" max="23" width="42" style="171" customWidth="1"/>
    <col min="24" max="26" width="5" style="167" hidden="1" customWidth="1"/>
    <col min="27" max="27" width="6" style="167" hidden="1" customWidth="1"/>
    <col min="28" max="28" width="10.42578125" style="172" customWidth="1"/>
    <col min="29" max="29" width="7.5703125" style="169" hidden="1" customWidth="1"/>
    <col min="30" max="30" width="5" style="167" hidden="1" customWidth="1"/>
    <col min="31" max="31" width="7.5703125" style="167" hidden="1" customWidth="1"/>
    <col min="32" max="32" width="7.7109375" style="167" hidden="1" customWidth="1"/>
    <col min="33" max="33" width="7" style="167" hidden="1" customWidth="1"/>
    <col min="34" max="34" width="17.28515625" style="170" hidden="1" customWidth="1"/>
    <col min="35" max="35" width="10.140625" style="170" hidden="1" customWidth="1"/>
    <col min="36" max="36" width="29.28515625" style="167" hidden="1" customWidth="1"/>
    <col min="37" max="37" width="26.28515625" style="167" hidden="1" customWidth="1"/>
    <col min="38" max="38" width="27.140625" style="167" hidden="1" customWidth="1"/>
    <col min="39" max="39" width="35.5703125" style="170" hidden="1" customWidth="1"/>
    <col min="40" max="40" width="13.5703125" style="5" customWidth="1"/>
    <col min="41" max="71" width="51.7109375" style="5"/>
    <col min="72" max="16384" width="52.42578125" style="2"/>
  </cols>
  <sheetData>
    <row r="1" spans="1:71" s="5" customFormat="1" ht="45.75" customHeight="1" x14ac:dyDescent="0.2">
      <c r="A1" s="175" t="s">
        <v>801</v>
      </c>
      <c r="B1" s="175"/>
      <c r="C1" s="175"/>
      <c r="D1" s="175"/>
      <c r="E1" s="175"/>
      <c r="F1" s="175"/>
      <c r="G1" s="175"/>
      <c r="H1" s="175"/>
      <c r="I1" s="175"/>
      <c r="J1" s="175"/>
      <c r="K1" s="3"/>
      <c r="L1" s="3"/>
      <c r="M1" s="3"/>
      <c r="N1" s="3"/>
      <c r="O1" s="3"/>
      <c r="P1" s="3"/>
      <c r="Q1" s="3"/>
      <c r="R1" s="3"/>
      <c r="S1" s="3"/>
      <c r="T1" s="3"/>
      <c r="U1" s="3"/>
      <c r="V1" s="192" t="s">
        <v>0</v>
      </c>
      <c r="W1" s="193"/>
      <c r="X1" s="193"/>
      <c r="Y1" s="193"/>
      <c r="Z1" s="193"/>
      <c r="AA1" s="193"/>
      <c r="AB1" s="193"/>
      <c r="AC1" s="193"/>
      <c r="AD1" s="193"/>
      <c r="AE1" s="193"/>
      <c r="AF1" s="193"/>
      <c r="AG1" s="193"/>
      <c r="AH1" s="193"/>
      <c r="AI1" s="193"/>
      <c r="AJ1" s="193"/>
      <c r="AK1" s="193"/>
      <c r="AL1" s="193"/>
      <c r="AM1" s="194"/>
      <c r="AN1" s="4"/>
      <c r="AO1" s="4"/>
      <c r="AP1" s="4"/>
      <c r="AQ1" s="4"/>
      <c r="AR1" s="4"/>
      <c r="AS1" s="4"/>
      <c r="AT1" s="4"/>
      <c r="AU1" s="4"/>
      <c r="AV1" s="2"/>
      <c r="AW1" s="2"/>
      <c r="AX1" s="2"/>
      <c r="AY1" s="2"/>
      <c r="AZ1" s="2"/>
      <c r="BA1" s="2"/>
      <c r="BB1" s="2"/>
      <c r="BC1" s="2"/>
      <c r="BD1" s="2"/>
      <c r="BE1" s="2"/>
      <c r="BF1" s="2"/>
      <c r="BG1" s="2"/>
      <c r="BH1" s="2"/>
      <c r="BI1" s="2"/>
      <c r="BJ1" s="2"/>
      <c r="BK1" s="2"/>
      <c r="BL1" s="2"/>
      <c r="BM1" s="2"/>
      <c r="BN1" s="2"/>
      <c r="BO1" s="2"/>
      <c r="BP1" s="2"/>
      <c r="BQ1" s="2"/>
      <c r="BR1" s="2"/>
      <c r="BS1" s="2"/>
    </row>
    <row r="2" spans="1:71" ht="45.75" customHeight="1" x14ac:dyDescent="0.2">
      <c r="A2" s="195" t="s">
        <v>1</v>
      </c>
      <c r="B2" s="196" t="s">
        <v>2</v>
      </c>
      <c r="C2" s="197" t="s">
        <v>3</v>
      </c>
      <c r="D2" s="197" t="s">
        <v>4</v>
      </c>
      <c r="E2" s="6" t="s">
        <v>5</v>
      </c>
      <c r="F2" s="182" t="s">
        <v>6</v>
      </c>
      <c r="G2" s="182"/>
      <c r="H2" s="182"/>
      <c r="I2" s="182"/>
      <c r="J2" s="182" t="s">
        <v>795</v>
      </c>
      <c r="K2" s="182"/>
      <c r="L2" s="182"/>
      <c r="M2" s="199" t="s">
        <v>8</v>
      </c>
      <c r="N2" s="200"/>
      <c r="O2" s="200"/>
      <c r="P2" s="200"/>
      <c r="Q2" s="200"/>
      <c r="R2" s="200"/>
      <c r="S2" s="200"/>
      <c r="T2" s="201"/>
      <c r="U2" s="202"/>
      <c r="V2" s="203" t="s">
        <v>9</v>
      </c>
      <c r="W2" s="203" t="s">
        <v>10</v>
      </c>
      <c r="X2" s="179" t="s">
        <v>6</v>
      </c>
      <c r="Y2" s="180"/>
      <c r="Z2" s="180"/>
      <c r="AA2" s="181"/>
      <c r="AB2" s="179" t="s">
        <v>7</v>
      </c>
      <c r="AC2" s="180"/>
      <c r="AD2" s="181"/>
      <c r="AE2" s="203" t="s">
        <v>8</v>
      </c>
      <c r="AF2" s="203"/>
      <c r="AG2" s="203"/>
      <c r="AH2" s="203"/>
      <c r="AI2" s="203"/>
      <c r="AJ2" s="203"/>
      <c r="AK2" s="203"/>
      <c r="AL2" s="203"/>
      <c r="AM2" s="204"/>
      <c r="AN2" s="7"/>
      <c r="AO2" s="7"/>
      <c r="AP2" s="7"/>
      <c r="AQ2" s="7"/>
      <c r="AR2" s="7"/>
      <c r="AS2" s="7"/>
      <c r="AT2" s="7"/>
      <c r="AU2" s="7"/>
      <c r="AV2" s="2"/>
      <c r="AW2" s="2"/>
      <c r="AX2" s="2"/>
      <c r="AY2" s="2"/>
      <c r="AZ2" s="2"/>
      <c r="BA2" s="2"/>
      <c r="BB2" s="2"/>
      <c r="BC2" s="2"/>
      <c r="BD2" s="2"/>
      <c r="BE2" s="2"/>
      <c r="BF2" s="2"/>
      <c r="BG2" s="2"/>
      <c r="BH2" s="2"/>
      <c r="BI2" s="2"/>
      <c r="BJ2" s="2"/>
      <c r="BK2" s="2"/>
      <c r="BL2" s="2"/>
      <c r="BM2" s="2"/>
      <c r="BN2" s="2"/>
      <c r="BO2" s="2"/>
      <c r="BP2" s="2"/>
      <c r="BQ2" s="2"/>
      <c r="BR2" s="2"/>
      <c r="BS2" s="2"/>
    </row>
    <row r="3" spans="1:71" ht="45.75" customHeight="1" x14ac:dyDescent="0.2">
      <c r="A3" s="195"/>
      <c r="B3" s="196"/>
      <c r="C3" s="198"/>
      <c r="D3" s="198"/>
      <c r="E3" s="8" t="s">
        <v>11</v>
      </c>
      <c r="F3" s="8">
        <v>2010</v>
      </c>
      <c r="G3" s="8">
        <v>2011</v>
      </c>
      <c r="H3" s="8">
        <v>2012</v>
      </c>
      <c r="I3" s="8">
        <v>2013</v>
      </c>
      <c r="J3" s="9">
        <v>2014</v>
      </c>
      <c r="K3" s="6" t="s">
        <v>12</v>
      </c>
      <c r="L3" s="8">
        <v>2019</v>
      </c>
      <c r="M3" s="10">
        <v>11383</v>
      </c>
      <c r="N3" s="10">
        <v>11475</v>
      </c>
      <c r="O3" s="10">
        <v>11202</v>
      </c>
      <c r="P3" s="8" t="s">
        <v>13</v>
      </c>
      <c r="Q3" s="11" t="s">
        <v>14</v>
      </c>
      <c r="R3" s="8" t="s">
        <v>15</v>
      </c>
      <c r="S3" s="8" t="s">
        <v>16</v>
      </c>
      <c r="T3" s="8" t="s">
        <v>17</v>
      </c>
      <c r="U3" s="12" t="s">
        <v>18</v>
      </c>
      <c r="V3" s="203"/>
      <c r="W3" s="203"/>
      <c r="X3" s="13">
        <v>2010</v>
      </c>
      <c r="Y3" s="13">
        <v>2011</v>
      </c>
      <c r="Z3" s="13">
        <v>2012</v>
      </c>
      <c r="AA3" s="13">
        <v>2013</v>
      </c>
      <c r="AB3" s="14">
        <v>2014</v>
      </c>
      <c r="AC3" s="15" t="s">
        <v>12</v>
      </c>
      <c r="AD3" s="13">
        <v>2019</v>
      </c>
      <c r="AE3" s="16">
        <v>11383</v>
      </c>
      <c r="AF3" s="16">
        <v>11475</v>
      </c>
      <c r="AG3" s="16">
        <v>11202</v>
      </c>
      <c r="AH3" s="16" t="s">
        <v>19</v>
      </c>
      <c r="AI3" s="13" t="s">
        <v>14</v>
      </c>
      <c r="AJ3" s="13" t="s">
        <v>15</v>
      </c>
      <c r="AK3" s="13" t="s">
        <v>16</v>
      </c>
      <c r="AL3" s="13" t="s">
        <v>17</v>
      </c>
      <c r="AM3" s="17" t="s">
        <v>20</v>
      </c>
      <c r="AN3" s="7"/>
      <c r="AO3" s="7"/>
      <c r="AP3" s="7"/>
      <c r="AQ3" s="7"/>
      <c r="AR3" s="7"/>
      <c r="AS3" s="7"/>
      <c r="AT3" s="7"/>
      <c r="AU3" s="7"/>
      <c r="AV3" s="2"/>
      <c r="AW3" s="2"/>
      <c r="AX3" s="2"/>
      <c r="AY3" s="2"/>
      <c r="AZ3" s="2"/>
      <c r="BA3" s="2"/>
      <c r="BB3" s="2"/>
      <c r="BC3" s="2"/>
      <c r="BD3" s="2"/>
      <c r="BE3" s="2"/>
      <c r="BF3" s="2"/>
      <c r="BG3" s="2"/>
      <c r="BH3" s="2"/>
      <c r="BI3" s="2"/>
      <c r="BJ3" s="2"/>
      <c r="BK3" s="2"/>
      <c r="BL3" s="2"/>
      <c r="BM3" s="2"/>
      <c r="BN3" s="2"/>
      <c r="BO3" s="2"/>
      <c r="BP3" s="2"/>
      <c r="BQ3" s="2"/>
      <c r="BR3" s="2"/>
      <c r="BS3" s="2"/>
    </row>
    <row r="4" spans="1:71" ht="58.5" customHeight="1" x14ac:dyDescent="0.2">
      <c r="A4" s="205" t="s">
        <v>21</v>
      </c>
      <c r="B4" s="205" t="s">
        <v>22</v>
      </c>
      <c r="C4" s="176" t="s">
        <v>23</v>
      </c>
      <c r="D4" s="176" t="s">
        <v>24</v>
      </c>
      <c r="E4" s="18" t="s">
        <v>25</v>
      </c>
      <c r="F4" s="19">
        <v>0</v>
      </c>
      <c r="G4" s="19"/>
      <c r="H4" s="19">
        <v>0.1832</v>
      </c>
      <c r="I4" s="20">
        <v>0.2</v>
      </c>
      <c r="J4" s="21">
        <v>0.5</v>
      </c>
      <c r="K4" s="22">
        <f>SUM(F4:J4)</f>
        <v>0.88319999999999999</v>
      </c>
      <c r="L4" s="19">
        <v>1</v>
      </c>
      <c r="M4" s="19">
        <v>0</v>
      </c>
      <c r="N4" s="19">
        <v>0</v>
      </c>
      <c r="O4" s="19">
        <v>0.26719999999999999</v>
      </c>
      <c r="P4" s="23">
        <v>0.30380000000000001</v>
      </c>
      <c r="Q4" s="24">
        <f>+P4/I4</f>
        <v>1.5189999999999999</v>
      </c>
      <c r="R4" s="25" t="s">
        <v>26</v>
      </c>
      <c r="S4" s="25" t="s">
        <v>27</v>
      </c>
      <c r="T4" s="25" t="s">
        <v>28</v>
      </c>
      <c r="U4" s="25" t="s">
        <v>29</v>
      </c>
      <c r="V4" s="26" t="s">
        <v>30</v>
      </c>
      <c r="W4" s="27" t="s">
        <v>31</v>
      </c>
      <c r="X4" s="28">
        <v>0</v>
      </c>
      <c r="Y4" s="28"/>
      <c r="Z4" s="28">
        <v>0.1</v>
      </c>
      <c r="AA4" s="28">
        <f>+AH4</f>
        <v>0.30380000000000001</v>
      </c>
      <c r="AB4" s="29">
        <v>0.1</v>
      </c>
      <c r="AC4" s="30">
        <f>SUM(X4:AB4)</f>
        <v>0.50380000000000003</v>
      </c>
      <c r="AD4" s="28"/>
      <c r="AE4" s="28">
        <v>0</v>
      </c>
      <c r="AF4" s="28">
        <v>0</v>
      </c>
      <c r="AG4" s="28">
        <v>0.26719999999999999</v>
      </c>
      <c r="AH4" s="28">
        <v>0.30380000000000001</v>
      </c>
      <c r="AI4" s="31">
        <f t="shared" ref="AI4:AI8" si="0">+AH4/AA4</f>
        <v>1</v>
      </c>
      <c r="AJ4" s="25" t="s">
        <v>26</v>
      </c>
      <c r="AK4" s="25" t="s">
        <v>27</v>
      </c>
      <c r="AL4" s="25" t="s">
        <v>32</v>
      </c>
      <c r="AM4" s="32" t="s">
        <v>33</v>
      </c>
      <c r="AN4" s="33"/>
      <c r="AO4" s="33"/>
      <c r="AP4" s="33"/>
      <c r="AQ4" s="33"/>
      <c r="AR4" s="33"/>
      <c r="AS4" s="33"/>
      <c r="AT4" s="33"/>
      <c r="AU4" s="33"/>
      <c r="AV4" s="2"/>
      <c r="AW4" s="2"/>
      <c r="AX4" s="2"/>
      <c r="AY4" s="2"/>
      <c r="AZ4" s="2"/>
      <c r="BA4" s="2"/>
      <c r="BB4" s="2"/>
      <c r="BC4" s="2"/>
      <c r="BD4" s="2"/>
      <c r="BE4" s="2"/>
      <c r="BF4" s="2"/>
      <c r="BG4" s="2"/>
      <c r="BH4" s="2"/>
      <c r="BI4" s="2"/>
      <c r="BJ4" s="2"/>
      <c r="BK4" s="2"/>
      <c r="BL4" s="2"/>
      <c r="BM4" s="2"/>
      <c r="BN4" s="2"/>
      <c r="BO4" s="2"/>
      <c r="BP4" s="2"/>
      <c r="BQ4" s="2"/>
      <c r="BR4" s="2"/>
      <c r="BS4" s="2"/>
    </row>
    <row r="5" spans="1:71" ht="42" customHeight="1" x14ac:dyDescent="0.2">
      <c r="A5" s="205"/>
      <c r="B5" s="205"/>
      <c r="C5" s="177"/>
      <c r="D5" s="177"/>
      <c r="E5" s="18" t="s">
        <v>34</v>
      </c>
      <c r="F5" s="34">
        <v>3</v>
      </c>
      <c r="G5" s="34"/>
      <c r="H5" s="34"/>
      <c r="I5" s="35">
        <v>1</v>
      </c>
      <c r="J5" s="36">
        <v>5</v>
      </c>
      <c r="K5" s="37">
        <f>SUM(F5:J5)</f>
        <v>9</v>
      </c>
      <c r="L5" s="34"/>
      <c r="M5" s="34">
        <v>0</v>
      </c>
      <c r="N5" s="34">
        <v>0</v>
      </c>
      <c r="O5" s="34">
        <v>0</v>
      </c>
      <c r="P5" s="38">
        <v>4</v>
      </c>
      <c r="Q5" s="24">
        <f>+P5/I5</f>
        <v>4</v>
      </c>
      <c r="R5" s="39"/>
      <c r="S5" s="25" t="s">
        <v>35</v>
      </c>
      <c r="T5" s="25" t="s">
        <v>36</v>
      </c>
      <c r="U5" s="40" t="s">
        <v>37</v>
      </c>
      <c r="V5" s="183" t="s">
        <v>38</v>
      </c>
      <c r="W5" s="185" t="s">
        <v>39</v>
      </c>
      <c r="X5" s="41"/>
      <c r="Y5" s="41"/>
      <c r="Z5" s="41"/>
      <c r="AA5" s="28">
        <v>0</v>
      </c>
      <c r="AB5" s="187">
        <v>1</v>
      </c>
      <c r="AC5" s="42">
        <f>SUM(X5:AB5)</f>
        <v>1</v>
      </c>
      <c r="AD5" s="41"/>
      <c r="AE5" s="41">
        <v>0</v>
      </c>
      <c r="AF5" s="41">
        <v>0</v>
      </c>
      <c r="AG5" s="41">
        <v>0</v>
      </c>
      <c r="AH5" s="41">
        <v>0</v>
      </c>
      <c r="AI5" s="31">
        <v>0</v>
      </c>
      <c r="AJ5" s="25" t="s">
        <v>40</v>
      </c>
      <c r="AK5" s="25" t="s">
        <v>41</v>
      </c>
      <c r="AL5" s="25" t="s">
        <v>42</v>
      </c>
      <c r="AM5" s="43" t="s">
        <v>43</v>
      </c>
      <c r="AN5" s="33"/>
      <c r="AO5" s="33"/>
      <c r="AP5" s="33"/>
      <c r="AQ5" s="33"/>
      <c r="AR5" s="33"/>
      <c r="AS5" s="33"/>
      <c r="AT5" s="33"/>
      <c r="AU5" s="33"/>
      <c r="AV5" s="2"/>
      <c r="AW5" s="2"/>
      <c r="AX5" s="2"/>
      <c r="AY5" s="2"/>
      <c r="AZ5" s="2"/>
      <c r="BA5" s="2"/>
      <c r="BB5" s="2"/>
      <c r="BC5" s="2"/>
      <c r="BD5" s="2"/>
      <c r="BE5" s="2"/>
      <c r="BF5" s="2"/>
      <c r="BG5" s="2"/>
      <c r="BH5" s="2"/>
      <c r="BI5" s="2"/>
      <c r="BJ5" s="2"/>
      <c r="BK5" s="2"/>
      <c r="BL5" s="2"/>
      <c r="BM5" s="2"/>
      <c r="BN5" s="2"/>
      <c r="BO5" s="2"/>
      <c r="BP5" s="2"/>
      <c r="BQ5" s="2"/>
      <c r="BR5" s="2"/>
      <c r="BS5" s="2"/>
    </row>
    <row r="6" spans="1:71" ht="37.5" customHeight="1" x14ac:dyDescent="0.2">
      <c r="A6" s="205"/>
      <c r="B6" s="205"/>
      <c r="C6" s="178"/>
      <c r="D6" s="178"/>
      <c r="E6" s="18" t="s">
        <v>44</v>
      </c>
      <c r="F6" s="34">
        <v>0</v>
      </c>
      <c r="G6" s="34">
        <v>8</v>
      </c>
      <c r="H6" s="34">
        <v>8</v>
      </c>
      <c r="I6" s="35">
        <v>4</v>
      </c>
      <c r="J6" s="36">
        <v>5</v>
      </c>
      <c r="K6" s="37">
        <f>SUM(F6:J6)</f>
        <v>25</v>
      </c>
      <c r="L6" s="34"/>
      <c r="M6" s="34">
        <v>3</v>
      </c>
      <c r="N6" s="34">
        <v>3</v>
      </c>
      <c r="O6" s="34">
        <v>9</v>
      </c>
      <c r="P6" s="38">
        <v>9</v>
      </c>
      <c r="Q6" s="44">
        <f>+P6/I6</f>
        <v>2.25</v>
      </c>
      <c r="R6" s="25" t="s">
        <v>45</v>
      </c>
      <c r="S6" s="25" t="s">
        <v>46</v>
      </c>
      <c r="T6" s="25" t="s">
        <v>45</v>
      </c>
      <c r="U6" s="39" t="s">
        <v>47</v>
      </c>
      <c r="V6" s="184"/>
      <c r="W6" s="186"/>
      <c r="X6" s="41"/>
      <c r="Y6" s="41"/>
      <c r="Z6" s="41"/>
      <c r="AA6" s="41">
        <v>1</v>
      </c>
      <c r="AB6" s="188"/>
      <c r="AC6" s="42">
        <f>SUM(X6:AB6)</f>
        <v>1</v>
      </c>
      <c r="AD6" s="41"/>
      <c r="AE6" s="41">
        <v>1</v>
      </c>
      <c r="AF6" s="41">
        <v>1</v>
      </c>
      <c r="AG6" s="41">
        <v>1</v>
      </c>
      <c r="AH6" s="41">
        <v>1</v>
      </c>
      <c r="AI6" s="45">
        <f t="shared" si="0"/>
        <v>1</v>
      </c>
      <c r="AJ6" s="25" t="s">
        <v>45</v>
      </c>
      <c r="AK6" s="25" t="s">
        <v>48</v>
      </c>
      <c r="AL6" s="25" t="s">
        <v>49</v>
      </c>
      <c r="AM6" s="46" t="s">
        <v>50</v>
      </c>
      <c r="AN6" s="33"/>
      <c r="AO6" s="33"/>
      <c r="AP6" s="33"/>
      <c r="AQ6" s="33"/>
      <c r="AR6" s="33"/>
      <c r="AS6" s="33"/>
      <c r="AT6" s="33"/>
      <c r="AU6" s="33"/>
      <c r="AV6" s="2"/>
      <c r="AW6" s="2"/>
      <c r="AX6" s="2"/>
      <c r="AY6" s="2"/>
      <c r="AZ6" s="2"/>
      <c r="BA6" s="2"/>
      <c r="BB6" s="2"/>
      <c r="BC6" s="2"/>
      <c r="BD6" s="2"/>
      <c r="BE6" s="2"/>
      <c r="BF6" s="2"/>
      <c r="BG6" s="2"/>
      <c r="BH6" s="2"/>
      <c r="BI6" s="2"/>
      <c r="BJ6" s="2"/>
      <c r="BK6" s="2"/>
      <c r="BL6" s="2"/>
      <c r="BM6" s="2"/>
      <c r="BN6" s="2"/>
      <c r="BO6" s="2"/>
      <c r="BP6" s="2"/>
      <c r="BQ6" s="2"/>
      <c r="BR6" s="2"/>
      <c r="BS6" s="2"/>
    </row>
    <row r="7" spans="1:71" ht="45.75" customHeight="1" x14ac:dyDescent="0.2">
      <c r="A7" s="205" t="s">
        <v>51</v>
      </c>
      <c r="B7" s="205" t="s">
        <v>52</v>
      </c>
      <c r="C7" s="47" t="s">
        <v>53</v>
      </c>
      <c r="D7" s="47" t="s">
        <v>54</v>
      </c>
      <c r="E7" s="48" t="s">
        <v>55</v>
      </c>
      <c r="F7" s="49">
        <v>0</v>
      </c>
      <c r="G7" s="49"/>
      <c r="H7" s="49">
        <v>0.14000000000000001</v>
      </c>
      <c r="I7" s="50">
        <v>0.2</v>
      </c>
      <c r="J7" s="51">
        <v>0.4</v>
      </c>
      <c r="K7" s="22">
        <v>0.4</v>
      </c>
      <c r="L7" s="49">
        <v>1</v>
      </c>
      <c r="M7" s="49">
        <v>0.14000000000000001</v>
      </c>
      <c r="N7" s="49">
        <v>0.81</v>
      </c>
      <c r="O7" s="49">
        <v>0.81</v>
      </c>
      <c r="P7" s="49">
        <v>0.81</v>
      </c>
      <c r="Q7" s="52">
        <f>N7/P7</f>
        <v>1</v>
      </c>
      <c r="R7" s="52" t="s">
        <v>56</v>
      </c>
      <c r="S7" s="52" t="s">
        <v>57</v>
      </c>
      <c r="T7" s="52" t="s">
        <v>58</v>
      </c>
      <c r="U7" s="53" t="s">
        <v>59</v>
      </c>
      <c r="V7" s="26" t="s">
        <v>60</v>
      </c>
      <c r="W7" s="27" t="s">
        <v>61</v>
      </c>
      <c r="X7" s="41"/>
      <c r="Y7" s="41"/>
      <c r="Z7" s="41">
        <v>4</v>
      </c>
      <c r="AA7" s="41">
        <v>2</v>
      </c>
      <c r="AB7" s="54">
        <v>7</v>
      </c>
      <c r="AC7" s="42">
        <f>SUM(Z7:AB7)</f>
        <v>13</v>
      </c>
      <c r="AD7" s="41">
        <v>0</v>
      </c>
      <c r="AE7" s="41">
        <v>0</v>
      </c>
      <c r="AF7" s="41">
        <v>1</v>
      </c>
      <c r="AG7" s="41">
        <v>2</v>
      </c>
      <c r="AH7" s="41">
        <v>2</v>
      </c>
      <c r="AI7" s="45">
        <f t="shared" si="0"/>
        <v>1</v>
      </c>
      <c r="AJ7" s="25" t="s">
        <v>62</v>
      </c>
      <c r="AK7" s="25" t="s">
        <v>63</v>
      </c>
      <c r="AL7" s="25" t="s">
        <v>64</v>
      </c>
      <c r="AM7" s="55" t="s">
        <v>64</v>
      </c>
      <c r="AN7" s="33"/>
      <c r="AO7" s="33"/>
      <c r="AP7" s="33"/>
      <c r="AQ7" s="33"/>
      <c r="AR7" s="33"/>
      <c r="AS7" s="33"/>
      <c r="AT7" s="33"/>
      <c r="AU7" s="33"/>
      <c r="AV7" s="2"/>
      <c r="AW7" s="2"/>
      <c r="AX7" s="2"/>
      <c r="AY7" s="2"/>
      <c r="AZ7" s="2"/>
      <c r="BA7" s="2"/>
      <c r="BB7" s="2"/>
      <c r="BC7" s="2"/>
      <c r="BD7" s="2"/>
      <c r="BE7" s="2"/>
      <c r="BF7" s="2"/>
      <c r="BG7" s="2"/>
      <c r="BH7" s="2"/>
      <c r="BI7" s="2"/>
      <c r="BJ7" s="2"/>
      <c r="BK7" s="2"/>
      <c r="BL7" s="2"/>
      <c r="BM7" s="2"/>
      <c r="BN7" s="2"/>
      <c r="BO7" s="2"/>
      <c r="BP7" s="2"/>
      <c r="BQ7" s="2"/>
      <c r="BR7" s="2"/>
      <c r="BS7" s="2"/>
    </row>
    <row r="8" spans="1:71" ht="45.75" customHeight="1" x14ac:dyDescent="0.2">
      <c r="A8" s="205"/>
      <c r="B8" s="205"/>
      <c r="C8" s="56" t="s">
        <v>65</v>
      </c>
      <c r="D8" s="47" t="s">
        <v>66</v>
      </c>
      <c r="E8" s="48" t="s">
        <v>67</v>
      </c>
      <c r="F8" s="57">
        <v>0</v>
      </c>
      <c r="G8" s="57"/>
      <c r="H8" s="57"/>
      <c r="I8" s="57"/>
      <c r="J8" s="58">
        <v>5</v>
      </c>
      <c r="K8" s="37">
        <f>SUM(F8:J8)</f>
        <v>5</v>
      </c>
      <c r="L8" s="57"/>
      <c r="M8" s="57"/>
      <c r="N8" s="57">
        <v>3</v>
      </c>
      <c r="O8" s="57"/>
      <c r="P8" s="59">
        <v>1</v>
      </c>
      <c r="Q8" s="52">
        <f>N8/P8</f>
        <v>3</v>
      </c>
      <c r="R8" s="60"/>
      <c r="S8" s="60"/>
      <c r="T8" s="60" t="s">
        <v>68</v>
      </c>
      <c r="U8" s="61" t="s">
        <v>69</v>
      </c>
      <c r="V8" s="26" t="s">
        <v>70</v>
      </c>
      <c r="W8" s="27" t="s">
        <v>71</v>
      </c>
      <c r="X8" s="41"/>
      <c r="Y8" s="41"/>
      <c r="Z8" s="41"/>
      <c r="AA8" s="41">
        <v>11</v>
      </c>
      <c r="AB8" s="54">
        <v>3</v>
      </c>
      <c r="AC8" s="42">
        <f>SUM(X8:AB8)</f>
        <v>14</v>
      </c>
      <c r="AD8" s="41">
        <v>0</v>
      </c>
      <c r="AE8" s="41"/>
      <c r="AF8" s="41">
        <v>2</v>
      </c>
      <c r="AG8" s="41"/>
      <c r="AH8" s="41">
        <v>11</v>
      </c>
      <c r="AI8" s="45">
        <f t="shared" si="0"/>
        <v>1</v>
      </c>
      <c r="AJ8" s="39" t="s">
        <v>72</v>
      </c>
      <c r="AK8" s="25" t="s">
        <v>73</v>
      </c>
      <c r="AL8" s="25" t="s">
        <v>74</v>
      </c>
      <c r="AM8" s="43" t="s">
        <v>75</v>
      </c>
      <c r="AN8" s="33"/>
      <c r="AO8" s="33"/>
      <c r="AP8" s="33"/>
      <c r="AQ8" s="33"/>
      <c r="AR8" s="33"/>
      <c r="AS8" s="33"/>
      <c r="AT8" s="33"/>
      <c r="AU8" s="33"/>
      <c r="AV8" s="2"/>
      <c r="AW8" s="2"/>
      <c r="AX8" s="2"/>
      <c r="AY8" s="2"/>
      <c r="AZ8" s="2"/>
      <c r="BA8" s="2"/>
      <c r="BB8" s="2"/>
      <c r="BC8" s="2"/>
      <c r="BD8" s="2"/>
      <c r="BE8" s="2"/>
      <c r="BF8" s="2"/>
      <c r="BG8" s="2"/>
      <c r="BH8" s="2"/>
      <c r="BI8" s="2"/>
      <c r="BJ8" s="2"/>
      <c r="BK8" s="2"/>
      <c r="BL8" s="2"/>
      <c r="BM8" s="2"/>
      <c r="BN8" s="2"/>
      <c r="BO8" s="2"/>
      <c r="BP8" s="2"/>
      <c r="BQ8" s="2"/>
      <c r="BR8" s="2"/>
      <c r="BS8" s="2"/>
    </row>
    <row r="9" spans="1:71" s="64" customFormat="1" ht="45.75" customHeight="1" x14ac:dyDescent="0.2">
      <c r="A9" s="205" t="s">
        <v>76</v>
      </c>
      <c r="B9" s="205" t="s">
        <v>77</v>
      </c>
      <c r="C9" s="176" t="s">
        <v>78</v>
      </c>
      <c r="D9" s="176" t="s">
        <v>78</v>
      </c>
      <c r="E9" s="205" t="s">
        <v>79</v>
      </c>
      <c r="F9" s="206">
        <v>0</v>
      </c>
      <c r="G9" s="206">
        <v>0</v>
      </c>
      <c r="H9" s="207">
        <v>1</v>
      </c>
      <c r="I9" s="207">
        <v>1</v>
      </c>
      <c r="J9" s="208">
        <v>3</v>
      </c>
      <c r="K9" s="209">
        <v>2</v>
      </c>
      <c r="L9" s="207">
        <v>3</v>
      </c>
      <c r="M9" s="210">
        <v>0.25</v>
      </c>
      <c r="N9" s="210">
        <v>0.5</v>
      </c>
      <c r="O9" s="210">
        <v>0.75</v>
      </c>
      <c r="P9" s="210">
        <v>1</v>
      </c>
      <c r="Q9" s="211">
        <f>+P9/I9</f>
        <v>1</v>
      </c>
      <c r="R9" s="212" t="s">
        <v>80</v>
      </c>
      <c r="S9" s="212" t="s">
        <v>81</v>
      </c>
      <c r="T9" s="212"/>
      <c r="U9" s="212" t="s">
        <v>82</v>
      </c>
      <c r="V9" s="213" t="s">
        <v>83</v>
      </c>
      <c r="W9" s="26" t="s">
        <v>92</v>
      </c>
      <c r="X9" s="41"/>
      <c r="Y9" s="41"/>
      <c r="Z9" s="41">
        <v>2</v>
      </c>
      <c r="AA9" s="41">
        <v>1</v>
      </c>
      <c r="AB9" s="54">
        <v>1</v>
      </c>
      <c r="AC9" s="42">
        <v>1</v>
      </c>
      <c r="AD9" s="28"/>
      <c r="AE9" s="41">
        <v>0.8</v>
      </c>
      <c r="AF9" s="62">
        <v>0.2</v>
      </c>
      <c r="AG9" s="62">
        <v>1</v>
      </c>
      <c r="AH9" s="62">
        <v>1</v>
      </c>
      <c r="AI9" s="45" t="e">
        <f>+AH9/#REF!</f>
        <v>#REF!</v>
      </c>
      <c r="AJ9" s="25" t="s">
        <v>84</v>
      </c>
      <c r="AK9" s="25" t="s">
        <v>85</v>
      </c>
      <c r="AL9" s="25" t="s">
        <v>86</v>
      </c>
      <c r="AM9" s="32" t="s">
        <v>87</v>
      </c>
      <c r="AN9" s="63"/>
      <c r="AO9" s="63"/>
      <c r="AP9" s="63"/>
      <c r="AQ9" s="63"/>
      <c r="AR9" s="63"/>
      <c r="AS9" s="63"/>
      <c r="AT9" s="63"/>
      <c r="AU9" s="63"/>
      <c r="AV9" s="2"/>
      <c r="AW9" s="2"/>
      <c r="AX9" s="2"/>
      <c r="AY9" s="2"/>
      <c r="AZ9" s="2"/>
      <c r="BA9" s="2"/>
      <c r="BB9" s="2"/>
      <c r="BC9" s="2"/>
      <c r="BD9" s="2"/>
      <c r="BE9" s="2"/>
      <c r="BF9" s="2"/>
      <c r="BG9" s="2"/>
      <c r="BH9" s="2"/>
      <c r="BI9" s="2"/>
      <c r="BJ9" s="2"/>
      <c r="BK9" s="2"/>
      <c r="BL9" s="2"/>
      <c r="BM9" s="2"/>
      <c r="BN9" s="2"/>
      <c r="BO9" s="2"/>
      <c r="BP9" s="2"/>
      <c r="BQ9" s="2"/>
      <c r="BR9" s="2"/>
      <c r="BS9" s="2"/>
    </row>
    <row r="10" spans="1:71" s="64" customFormat="1" ht="45.75" customHeight="1" x14ac:dyDescent="0.2">
      <c r="A10" s="205"/>
      <c r="B10" s="205"/>
      <c r="C10" s="177"/>
      <c r="D10" s="177"/>
      <c r="E10" s="205"/>
      <c r="F10" s="206"/>
      <c r="G10" s="206"/>
      <c r="H10" s="207"/>
      <c r="I10" s="207"/>
      <c r="J10" s="208"/>
      <c r="K10" s="209"/>
      <c r="L10" s="207"/>
      <c r="M10" s="210"/>
      <c r="N10" s="210"/>
      <c r="O10" s="210"/>
      <c r="P10" s="210"/>
      <c r="Q10" s="211"/>
      <c r="R10" s="212"/>
      <c r="S10" s="212"/>
      <c r="T10" s="212"/>
      <c r="U10" s="212"/>
      <c r="V10" s="213"/>
      <c r="W10" s="27" t="s">
        <v>93</v>
      </c>
      <c r="X10" s="28"/>
      <c r="Y10" s="28"/>
      <c r="Z10" s="28"/>
      <c r="AA10" s="41">
        <v>5</v>
      </c>
      <c r="AB10" s="65">
        <v>4</v>
      </c>
      <c r="AC10" s="42"/>
      <c r="AD10" s="41"/>
      <c r="AE10" s="41">
        <v>25</v>
      </c>
      <c r="AF10" s="28">
        <v>0.25</v>
      </c>
      <c r="AG10" s="28">
        <v>0.75</v>
      </c>
      <c r="AH10" s="28">
        <v>1</v>
      </c>
      <c r="AI10" s="45" t="e">
        <f>+AH10/#REF!</f>
        <v>#REF!</v>
      </c>
      <c r="AJ10" s="25" t="s">
        <v>88</v>
      </c>
      <c r="AK10" s="25" t="s">
        <v>89</v>
      </c>
      <c r="AL10" s="25" t="s">
        <v>90</v>
      </c>
      <c r="AM10" s="32" t="s">
        <v>91</v>
      </c>
      <c r="AN10" s="63"/>
      <c r="AO10" s="63"/>
      <c r="AP10" s="63"/>
      <c r="AQ10" s="63"/>
      <c r="AR10" s="63"/>
      <c r="AS10" s="63"/>
      <c r="AT10" s="63"/>
      <c r="AU10" s="63"/>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28.5" customHeight="1" x14ac:dyDescent="0.2">
      <c r="A11" s="205" t="s">
        <v>94</v>
      </c>
      <c r="B11" s="214" t="s">
        <v>95</v>
      </c>
      <c r="C11" s="176" t="s">
        <v>23</v>
      </c>
      <c r="D11" s="215" t="s">
        <v>96</v>
      </c>
      <c r="E11" s="205" t="s">
        <v>97</v>
      </c>
      <c r="F11" s="206">
        <v>0.39</v>
      </c>
      <c r="G11" s="206">
        <v>0.39</v>
      </c>
      <c r="H11" s="206">
        <v>0.43</v>
      </c>
      <c r="I11" s="206"/>
      <c r="J11" s="219">
        <v>0.5</v>
      </c>
      <c r="K11" s="209">
        <v>0</v>
      </c>
      <c r="L11" s="206">
        <v>1</v>
      </c>
      <c r="M11" s="206"/>
      <c r="N11" s="206">
        <v>0.51</v>
      </c>
      <c r="O11" s="206">
        <v>39.200000000000003</v>
      </c>
      <c r="P11" s="206">
        <v>39.200000000000003</v>
      </c>
      <c r="Q11" s="220" t="e">
        <f>+P11/I11</f>
        <v>#DIV/0!</v>
      </c>
      <c r="R11" s="212"/>
      <c r="S11" s="212"/>
      <c r="T11" s="212" t="s">
        <v>98</v>
      </c>
      <c r="U11" s="212" t="s">
        <v>99</v>
      </c>
      <c r="V11" s="27" t="s">
        <v>100</v>
      </c>
      <c r="W11" s="27" t="s">
        <v>101</v>
      </c>
      <c r="X11" s="28"/>
      <c r="Y11" s="28"/>
      <c r="Z11" s="28">
        <v>0.1</v>
      </c>
      <c r="AA11" s="28">
        <v>0.04</v>
      </c>
      <c r="AB11" s="29">
        <v>0.1</v>
      </c>
      <c r="AC11" s="30">
        <f t="shared" ref="AC11:AC17" si="1">SUM(X11:AB11)</f>
        <v>0.24000000000000002</v>
      </c>
      <c r="AD11" s="28">
        <v>1</v>
      </c>
      <c r="AE11" s="28"/>
      <c r="AF11" s="28"/>
      <c r="AG11" s="28">
        <v>0.03</v>
      </c>
      <c r="AH11" s="28">
        <v>4.1000000000000002E-2</v>
      </c>
      <c r="AI11" s="45">
        <f t="shared" ref="AI11:AI61" si="2">+AH11/AA11</f>
        <v>1.0249999999999999</v>
      </c>
      <c r="AJ11" s="39" t="s">
        <v>102</v>
      </c>
      <c r="AK11" s="39" t="s">
        <v>103</v>
      </c>
      <c r="AL11" s="39" t="s">
        <v>104</v>
      </c>
      <c r="AM11" s="66" t="s">
        <v>105</v>
      </c>
      <c r="AN11" s="33"/>
      <c r="AO11" s="33"/>
      <c r="AP11" s="33"/>
      <c r="AQ11" s="33"/>
      <c r="AR11" s="33"/>
      <c r="AS11" s="33"/>
      <c r="AT11" s="33"/>
      <c r="AU11" s="33"/>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28.5" customHeight="1" x14ac:dyDescent="0.2">
      <c r="A12" s="205"/>
      <c r="B12" s="214"/>
      <c r="C12" s="177"/>
      <c r="D12" s="216"/>
      <c r="E12" s="205"/>
      <c r="F12" s="206"/>
      <c r="G12" s="206"/>
      <c r="H12" s="206"/>
      <c r="I12" s="206"/>
      <c r="J12" s="219"/>
      <c r="K12" s="209"/>
      <c r="L12" s="206"/>
      <c r="M12" s="206"/>
      <c r="N12" s="206"/>
      <c r="O12" s="206"/>
      <c r="P12" s="206"/>
      <c r="Q12" s="220" t="e">
        <f>M12/I12</f>
        <v>#DIV/0!</v>
      </c>
      <c r="R12" s="212"/>
      <c r="S12" s="212"/>
      <c r="T12" s="212"/>
      <c r="U12" s="212"/>
      <c r="V12" s="27" t="s">
        <v>106</v>
      </c>
      <c r="W12" s="27" t="s">
        <v>107</v>
      </c>
      <c r="X12" s="28"/>
      <c r="Y12" s="28"/>
      <c r="Z12" s="28">
        <v>0.1</v>
      </c>
      <c r="AA12" s="28">
        <v>0.13</v>
      </c>
      <c r="AB12" s="29">
        <v>0.1</v>
      </c>
      <c r="AC12" s="30">
        <f t="shared" si="1"/>
        <v>0.33</v>
      </c>
      <c r="AD12" s="28">
        <v>1</v>
      </c>
      <c r="AE12" s="28"/>
      <c r="AF12" s="28"/>
      <c r="AG12" s="28">
        <v>0.06</v>
      </c>
      <c r="AH12" s="28">
        <v>0.126</v>
      </c>
      <c r="AI12" s="45">
        <f t="shared" si="2"/>
        <v>0.96923076923076923</v>
      </c>
      <c r="AJ12" s="39" t="s">
        <v>108</v>
      </c>
      <c r="AK12" s="39" t="s">
        <v>109</v>
      </c>
      <c r="AL12" s="39" t="s">
        <v>110</v>
      </c>
      <c r="AM12" s="66" t="s">
        <v>111</v>
      </c>
      <c r="AN12" s="33"/>
      <c r="AO12" s="33"/>
      <c r="AP12" s="33"/>
      <c r="AQ12" s="33"/>
      <c r="AR12" s="33"/>
      <c r="AS12" s="33"/>
      <c r="AT12" s="33"/>
      <c r="AU12" s="33"/>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28.5" customHeight="1" x14ac:dyDescent="0.2">
      <c r="A13" s="205"/>
      <c r="B13" s="214"/>
      <c r="C13" s="178"/>
      <c r="D13" s="217"/>
      <c r="E13" s="205"/>
      <c r="F13" s="206"/>
      <c r="G13" s="206"/>
      <c r="H13" s="206"/>
      <c r="I13" s="206"/>
      <c r="J13" s="219"/>
      <c r="K13" s="209"/>
      <c r="L13" s="206"/>
      <c r="M13" s="206"/>
      <c r="N13" s="206"/>
      <c r="O13" s="206"/>
      <c r="P13" s="206"/>
      <c r="Q13" s="220" t="e">
        <f>M13/I13</f>
        <v>#DIV/0!</v>
      </c>
      <c r="R13" s="212"/>
      <c r="S13" s="212"/>
      <c r="T13" s="212"/>
      <c r="U13" s="212"/>
      <c r="V13" s="27" t="s">
        <v>112</v>
      </c>
      <c r="W13" s="27" t="s">
        <v>113</v>
      </c>
      <c r="X13" s="28"/>
      <c r="Y13" s="28"/>
      <c r="Z13" s="28">
        <v>0.02</v>
      </c>
      <c r="AA13" s="28">
        <v>0.23</v>
      </c>
      <c r="AB13" s="29">
        <v>0.1</v>
      </c>
      <c r="AC13" s="30">
        <f t="shared" si="1"/>
        <v>0.35</v>
      </c>
      <c r="AD13" s="28">
        <v>1</v>
      </c>
      <c r="AE13" s="28"/>
      <c r="AF13" s="28"/>
      <c r="AG13" s="28">
        <v>0.05</v>
      </c>
      <c r="AH13" s="28">
        <v>0.22500000000000001</v>
      </c>
      <c r="AI13" s="45">
        <f t="shared" si="2"/>
        <v>0.97826086956521741</v>
      </c>
      <c r="AJ13" s="39" t="s">
        <v>114</v>
      </c>
      <c r="AK13" s="39" t="s">
        <v>115</v>
      </c>
      <c r="AL13" s="39" t="s">
        <v>116</v>
      </c>
      <c r="AM13" s="66" t="s">
        <v>117</v>
      </c>
      <c r="AN13" s="33"/>
      <c r="AO13" s="33"/>
      <c r="AP13" s="33"/>
      <c r="AQ13" s="33"/>
      <c r="AR13" s="33"/>
      <c r="AS13" s="33"/>
      <c r="AT13" s="33"/>
      <c r="AU13" s="33"/>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26.25" customHeight="1" x14ac:dyDescent="0.2">
      <c r="A14" s="205" t="s">
        <v>118</v>
      </c>
      <c r="B14" s="205" t="s">
        <v>119</v>
      </c>
      <c r="C14" s="222" t="s">
        <v>23</v>
      </c>
      <c r="D14" s="176" t="s">
        <v>120</v>
      </c>
      <c r="E14" s="225" t="s">
        <v>121</v>
      </c>
      <c r="F14" s="207">
        <v>7</v>
      </c>
      <c r="G14" s="207">
        <v>8</v>
      </c>
      <c r="H14" s="207">
        <v>8</v>
      </c>
      <c r="I14" s="207">
        <v>8</v>
      </c>
      <c r="J14" s="208">
        <v>10</v>
      </c>
      <c r="K14" s="221">
        <v>10</v>
      </c>
      <c r="L14" s="207">
        <v>15</v>
      </c>
      <c r="M14" s="207"/>
      <c r="N14" s="207">
        <v>8</v>
      </c>
      <c r="O14" s="207"/>
      <c r="P14" s="226" t="s">
        <v>762</v>
      </c>
      <c r="Q14" s="218" t="e">
        <f>+P14/I14</f>
        <v>#VALUE!</v>
      </c>
      <c r="R14" s="67" t="s">
        <v>763</v>
      </c>
      <c r="S14" s="67" t="s">
        <v>763</v>
      </c>
      <c r="T14" s="67" t="s">
        <v>763</v>
      </c>
      <c r="U14" s="67" t="s">
        <v>763</v>
      </c>
      <c r="V14" s="26" t="s">
        <v>122</v>
      </c>
      <c r="W14" s="26" t="s">
        <v>123</v>
      </c>
      <c r="X14" s="41"/>
      <c r="Y14" s="41"/>
      <c r="Z14" s="41">
        <v>1</v>
      </c>
      <c r="AA14" s="41">
        <v>2</v>
      </c>
      <c r="AB14" s="54">
        <v>2</v>
      </c>
      <c r="AC14" s="42">
        <f t="shared" si="1"/>
        <v>5</v>
      </c>
      <c r="AD14" s="41"/>
      <c r="AE14" s="68" t="s">
        <v>762</v>
      </c>
      <c r="AF14" s="68" t="s">
        <v>762</v>
      </c>
      <c r="AG14" s="68" t="s">
        <v>762</v>
      </c>
      <c r="AH14" s="68" t="s">
        <v>762</v>
      </c>
      <c r="AI14" s="45" t="e">
        <f t="shared" si="2"/>
        <v>#VALUE!</v>
      </c>
      <c r="AJ14" s="67" t="s">
        <v>763</v>
      </c>
      <c r="AK14" s="67" t="s">
        <v>763</v>
      </c>
      <c r="AL14" s="67" t="s">
        <v>763</v>
      </c>
      <c r="AM14" s="69" t="s">
        <v>763</v>
      </c>
      <c r="AN14" s="33"/>
      <c r="AO14" s="33"/>
      <c r="AP14" s="33"/>
      <c r="AQ14" s="33"/>
      <c r="AR14" s="33"/>
      <c r="AS14" s="33"/>
      <c r="AT14" s="33"/>
      <c r="AU14" s="33"/>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26.25" customHeight="1" x14ac:dyDescent="0.2">
      <c r="A15" s="205"/>
      <c r="B15" s="205"/>
      <c r="C15" s="223"/>
      <c r="D15" s="177"/>
      <c r="E15" s="225"/>
      <c r="F15" s="207"/>
      <c r="G15" s="207"/>
      <c r="H15" s="207"/>
      <c r="I15" s="207"/>
      <c r="J15" s="208"/>
      <c r="K15" s="221"/>
      <c r="L15" s="207"/>
      <c r="M15" s="207"/>
      <c r="N15" s="207"/>
      <c r="O15" s="207"/>
      <c r="P15" s="226"/>
      <c r="Q15" s="218" t="e">
        <f>M15/I15</f>
        <v>#DIV/0!</v>
      </c>
      <c r="R15" s="67" t="s">
        <v>763</v>
      </c>
      <c r="S15" s="67" t="s">
        <v>763</v>
      </c>
      <c r="T15" s="67" t="s">
        <v>763</v>
      </c>
      <c r="U15" s="67" t="s">
        <v>763</v>
      </c>
      <c r="V15" s="26" t="s">
        <v>124</v>
      </c>
      <c r="W15" s="26" t="s">
        <v>125</v>
      </c>
      <c r="X15" s="41"/>
      <c r="Y15" s="41"/>
      <c r="Z15" s="41">
        <v>1</v>
      </c>
      <c r="AA15" s="41">
        <v>2</v>
      </c>
      <c r="AB15" s="54">
        <v>2</v>
      </c>
      <c r="AC15" s="42">
        <f t="shared" si="1"/>
        <v>5</v>
      </c>
      <c r="AD15" s="41"/>
      <c r="AE15" s="68" t="s">
        <v>762</v>
      </c>
      <c r="AF15" s="68" t="s">
        <v>762</v>
      </c>
      <c r="AG15" s="68" t="s">
        <v>762</v>
      </c>
      <c r="AH15" s="68" t="s">
        <v>762</v>
      </c>
      <c r="AI15" s="45" t="e">
        <f t="shared" si="2"/>
        <v>#VALUE!</v>
      </c>
      <c r="AJ15" s="67" t="s">
        <v>763</v>
      </c>
      <c r="AK15" s="67" t="s">
        <v>763</v>
      </c>
      <c r="AL15" s="67" t="s">
        <v>763</v>
      </c>
      <c r="AM15" s="69" t="s">
        <v>763</v>
      </c>
      <c r="AN15" s="33"/>
      <c r="AO15" s="33"/>
      <c r="AP15" s="33"/>
      <c r="AQ15" s="33"/>
      <c r="AR15" s="33"/>
      <c r="AS15" s="33"/>
      <c r="AT15" s="33"/>
      <c r="AU15" s="33"/>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26.25" customHeight="1" x14ac:dyDescent="0.2">
      <c r="A16" s="205"/>
      <c r="B16" s="205"/>
      <c r="C16" s="223"/>
      <c r="D16" s="177"/>
      <c r="E16" s="228" t="s">
        <v>126</v>
      </c>
      <c r="F16" s="207">
        <v>8</v>
      </c>
      <c r="G16" s="207">
        <v>8</v>
      </c>
      <c r="H16" s="207">
        <v>10</v>
      </c>
      <c r="I16" s="207">
        <v>11</v>
      </c>
      <c r="J16" s="208">
        <v>26</v>
      </c>
      <c r="K16" s="221">
        <v>26</v>
      </c>
      <c r="L16" s="207">
        <v>38</v>
      </c>
      <c r="M16" s="207"/>
      <c r="N16" s="207">
        <v>11</v>
      </c>
      <c r="O16" s="207"/>
      <c r="P16" s="226" t="s">
        <v>762</v>
      </c>
      <c r="Q16" s="227">
        <f>M16/I16</f>
        <v>0</v>
      </c>
      <c r="R16" s="67" t="s">
        <v>763</v>
      </c>
      <c r="S16" s="67" t="s">
        <v>763</v>
      </c>
      <c r="T16" s="67" t="s">
        <v>763</v>
      </c>
      <c r="U16" s="67" t="s">
        <v>763</v>
      </c>
      <c r="V16" s="26" t="s">
        <v>127</v>
      </c>
      <c r="W16" s="26" t="s">
        <v>128</v>
      </c>
      <c r="X16" s="41"/>
      <c r="Y16" s="41"/>
      <c r="Z16" s="41">
        <v>1</v>
      </c>
      <c r="AA16" s="41">
        <v>2</v>
      </c>
      <c r="AB16" s="54">
        <v>2</v>
      </c>
      <c r="AC16" s="42">
        <f t="shared" si="1"/>
        <v>5</v>
      </c>
      <c r="AD16" s="41"/>
      <c r="AE16" s="68" t="s">
        <v>762</v>
      </c>
      <c r="AF16" s="68" t="s">
        <v>762</v>
      </c>
      <c r="AG16" s="68" t="s">
        <v>762</v>
      </c>
      <c r="AH16" s="68" t="s">
        <v>762</v>
      </c>
      <c r="AI16" s="45" t="e">
        <f t="shared" si="2"/>
        <v>#VALUE!</v>
      </c>
      <c r="AJ16" s="67" t="s">
        <v>763</v>
      </c>
      <c r="AK16" s="67" t="s">
        <v>763</v>
      </c>
      <c r="AL16" s="67" t="s">
        <v>763</v>
      </c>
      <c r="AM16" s="69" t="s">
        <v>763</v>
      </c>
      <c r="AN16" s="33"/>
      <c r="AO16" s="33"/>
      <c r="AP16" s="33"/>
      <c r="AQ16" s="33"/>
      <c r="AR16" s="33"/>
      <c r="AS16" s="33"/>
      <c r="AT16" s="33"/>
      <c r="AU16" s="33"/>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26.25" customHeight="1" x14ac:dyDescent="0.2">
      <c r="A17" s="205"/>
      <c r="B17" s="205"/>
      <c r="C17" s="224"/>
      <c r="D17" s="178"/>
      <c r="E17" s="228"/>
      <c r="F17" s="207"/>
      <c r="G17" s="207"/>
      <c r="H17" s="207"/>
      <c r="I17" s="207"/>
      <c r="J17" s="208"/>
      <c r="K17" s="221"/>
      <c r="L17" s="207"/>
      <c r="M17" s="207"/>
      <c r="N17" s="207"/>
      <c r="O17" s="207"/>
      <c r="P17" s="226"/>
      <c r="Q17" s="227" t="e">
        <f>M17/I17</f>
        <v>#DIV/0!</v>
      </c>
      <c r="R17" s="67" t="s">
        <v>763</v>
      </c>
      <c r="S17" s="67" t="s">
        <v>763</v>
      </c>
      <c r="T17" s="67" t="s">
        <v>763</v>
      </c>
      <c r="U17" s="67" t="s">
        <v>763</v>
      </c>
      <c r="V17" s="26" t="s">
        <v>129</v>
      </c>
      <c r="W17" s="26" t="s">
        <v>130</v>
      </c>
      <c r="X17" s="41">
        <v>5</v>
      </c>
      <c r="Y17" s="41"/>
      <c r="Z17" s="41">
        <v>1</v>
      </c>
      <c r="AA17" s="41">
        <v>2</v>
      </c>
      <c r="AB17" s="54">
        <v>2</v>
      </c>
      <c r="AC17" s="42">
        <f t="shared" si="1"/>
        <v>10</v>
      </c>
      <c r="AD17" s="41"/>
      <c r="AE17" s="68" t="s">
        <v>762</v>
      </c>
      <c r="AF17" s="68" t="s">
        <v>762</v>
      </c>
      <c r="AG17" s="68" t="s">
        <v>762</v>
      </c>
      <c r="AH17" s="68" t="s">
        <v>762</v>
      </c>
      <c r="AI17" s="45" t="e">
        <f t="shared" si="2"/>
        <v>#VALUE!</v>
      </c>
      <c r="AJ17" s="67" t="s">
        <v>763</v>
      </c>
      <c r="AK17" s="67" t="s">
        <v>763</v>
      </c>
      <c r="AL17" s="67" t="s">
        <v>763</v>
      </c>
      <c r="AM17" s="69" t="s">
        <v>763</v>
      </c>
      <c r="AN17" s="70"/>
      <c r="AO17" s="70"/>
      <c r="AP17" s="70"/>
      <c r="AQ17" s="71"/>
      <c r="AR17" s="33"/>
      <c r="AS17" s="33"/>
      <c r="AT17" s="33"/>
      <c r="AU17" s="33"/>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1" ht="25.5" customHeight="1" x14ac:dyDescent="0.2">
      <c r="A18" s="205" t="s">
        <v>131</v>
      </c>
      <c r="B18" s="205" t="s">
        <v>132</v>
      </c>
      <c r="C18" s="176" t="s">
        <v>133</v>
      </c>
      <c r="D18" s="176" t="s">
        <v>133</v>
      </c>
      <c r="E18" s="72" t="s">
        <v>134</v>
      </c>
      <c r="F18" s="19">
        <v>0.25</v>
      </c>
      <c r="G18" s="19">
        <v>0.61</v>
      </c>
      <c r="H18" s="19">
        <v>0.84</v>
      </c>
      <c r="I18" s="19">
        <v>0.84</v>
      </c>
      <c r="J18" s="73">
        <v>0.6</v>
      </c>
      <c r="K18" s="22"/>
      <c r="L18" s="57">
        <v>1</v>
      </c>
      <c r="M18" s="19">
        <v>0</v>
      </c>
      <c r="N18" s="19">
        <v>0.52</v>
      </c>
      <c r="O18" s="57">
        <v>0.84</v>
      </c>
      <c r="P18" s="74">
        <v>0.9</v>
      </c>
      <c r="Q18" s="75">
        <f>+P18/I18</f>
        <v>1.0714285714285714</v>
      </c>
      <c r="R18" s="31" t="s">
        <v>135</v>
      </c>
      <c r="S18" s="60" t="s">
        <v>136</v>
      </c>
      <c r="T18" s="60"/>
      <c r="U18" s="60" t="s">
        <v>764</v>
      </c>
      <c r="V18" s="27" t="s">
        <v>138</v>
      </c>
      <c r="W18" s="27" t="s">
        <v>139</v>
      </c>
      <c r="X18" s="28">
        <v>1</v>
      </c>
      <c r="Y18" s="28">
        <v>1</v>
      </c>
      <c r="Z18" s="28">
        <v>1</v>
      </c>
      <c r="AA18" s="28">
        <v>1</v>
      </c>
      <c r="AB18" s="29">
        <v>1</v>
      </c>
      <c r="AC18" s="42">
        <v>57</v>
      </c>
      <c r="AD18" s="41"/>
      <c r="AE18" s="28"/>
      <c r="AF18" s="28"/>
      <c r="AG18" s="28"/>
      <c r="AH18" s="28"/>
      <c r="AI18" s="45" t="e">
        <f>+AH18/#REF!</f>
        <v>#REF!</v>
      </c>
      <c r="AJ18" s="25"/>
      <c r="AK18" s="25"/>
      <c r="AL18" s="25" t="s">
        <v>137</v>
      </c>
      <c r="AM18" s="76"/>
      <c r="AN18" s="33"/>
      <c r="AO18" s="33"/>
      <c r="AP18" s="33"/>
      <c r="AQ18" s="33"/>
      <c r="AR18" s="33"/>
      <c r="AS18" s="33"/>
      <c r="AT18" s="33"/>
      <c r="AU18" s="33"/>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1" ht="24" customHeight="1" x14ac:dyDescent="0.2">
      <c r="A19" s="205"/>
      <c r="B19" s="205"/>
      <c r="C19" s="177"/>
      <c r="D19" s="177"/>
      <c r="E19" s="214" t="s">
        <v>140</v>
      </c>
      <c r="F19" s="229">
        <v>0</v>
      </c>
      <c r="G19" s="229">
        <v>0</v>
      </c>
      <c r="H19" s="206">
        <v>0.35</v>
      </c>
      <c r="I19" s="230">
        <v>0.35</v>
      </c>
      <c r="J19" s="219">
        <v>1</v>
      </c>
      <c r="K19" s="231">
        <f>SUM(F19:J21)</f>
        <v>1.7</v>
      </c>
      <c r="L19" s="232"/>
      <c r="M19" s="229">
        <v>0</v>
      </c>
      <c r="N19" s="229"/>
      <c r="O19" s="229"/>
      <c r="P19" s="233"/>
      <c r="Q19" s="234">
        <f>+P19/I19</f>
        <v>0</v>
      </c>
      <c r="R19" s="234" t="s">
        <v>141</v>
      </c>
      <c r="S19" s="235"/>
      <c r="T19" s="235"/>
      <c r="U19" s="236"/>
      <c r="V19" s="27" t="s">
        <v>142</v>
      </c>
      <c r="W19" s="27" t="s">
        <v>143</v>
      </c>
      <c r="X19" s="41">
        <v>1</v>
      </c>
      <c r="Y19" s="41">
        <v>1</v>
      </c>
      <c r="Z19" s="41">
        <v>1</v>
      </c>
      <c r="AA19" s="41">
        <v>1</v>
      </c>
      <c r="AB19" s="54">
        <v>1</v>
      </c>
      <c r="AC19" s="42">
        <v>1</v>
      </c>
      <c r="AD19" s="41"/>
      <c r="AE19" s="41">
        <v>1</v>
      </c>
      <c r="AF19" s="41">
        <v>1</v>
      </c>
      <c r="AG19" s="41">
        <v>1</v>
      </c>
      <c r="AH19" s="41">
        <v>1</v>
      </c>
      <c r="AI19" s="45">
        <f t="shared" si="2"/>
        <v>1</v>
      </c>
      <c r="AJ19" s="25" t="s">
        <v>144</v>
      </c>
      <c r="AK19" s="25"/>
      <c r="AL19" s="25" t="s">
        <v>145</v>
      </c>
      <c r="AM19" s="46" t="s">
        <v>146</v>
      </c>
      <c r="AN19" s="33"/>
      <c r="AO19" s="33"/>
      <c r="AP19" s="33"/>
      <c r="AQ19" s="33"/>
      <c r="AR19" s="33"/>
      <c r="AS19" s="33"/>
      <c r="AT19" s="33"/>
      <c r="AU19" s="33"/>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24" customHeight="1" x14ac:dyDescent="0.2">
      <c r="A20" s="205"/>
      <c r="B20" s="205"/>
      <c r="C20" s="177"/>
      <c r="D20" s="177"/>
      <c r="E20" s="214"/>
      <c r="F20" s="229"/>
      <c r="G20" s="229"/>
      <c r="H20" s="229"/>
      <c r="I20" s="230"/>
      <c r="J20" s="219"/>
      <c r="K20" s="231"/>
      <c r="L20" s="232"/>
      <c r="M20" s="229"/>
      <c r="N20" s="229"/>
      <c r="O20" s="229"/>
      <c r="P20" s="233"/>
      <c r="Q20" s="234" t="e">
        <f>M20/I20</f>
        <v>#DIV/0!</v>
      </c>
      <c r="R20" s="234"/>
      <c r="S20" s="235"/>
      <c r="T20" s="235"/>
      <c r="U20" s="236"/>
      <c r="V20" s="27" t="s">
        <v>147</v>
      </c>
      <c r="W20" s="27" t="s">
        <v>148</v>
      </c>
      <c r="X20" s="28"/>
      <c r="Y20" s="28"/>
      <c r="Z20" s="28">
        <v>0.4</v>
      </c>
      <c r="AA20" s="28">
        <v>0.3</v>
      </c>
      <c r="AB20" s="29">
        <v>0.3</v>
      </c>
      <c r="AC20" s="30">
        <f>SUM(X20:AB20)</f>
        <v>1</v>
      </c>
      <c r="AD20" s="28"/>
      <c r="AE20" s="28">
        <v>0.04</v>
      </c>
      <c r="AF20" s="28"/>
      <c r="AG20" s="28"/>
      <c r="AH20" s="28"/>
      <c r="AI20" s="45">
        <f t="shared" si="2"/>
        <v>0</v>
      </c>
      <c r="AJ20" s="25" t="s">
        <v>149</v>
      </c>
      <c r="AK20" s="25"/>
      <c r="AL20" s="25" t="s">
        <v>150</v>
      </c>
      <c r="AM20" s="46" t="s">
        <v>151</v>
      </c>
      <c r="AN20" s="77"/>
      <c r="AO20" s="33"/>
      <c r="AP20" s="33"/>
      <c r="AQ20" s="33"/>
      <c r="AR20" s="33"/>
      <c r="AS20" s="33"/>
      <c r="AT20" s="33"/>
      <c r="AU20" s="33"/>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1" ht="24" customHeight="1" x14ac:dyDescent="0.2">
      <c r="A21" s="205"/>
      <c r="B21" s="205"/>
      <c r="C21" s="177"/>
      <c r="D21" s="177"/>
      <c r="E21" s="214"/>
      <c r="F21" s="229"/>
      <c r="G21" s="229"/>
      <c r="H21" s="229"/>
      <c r="I21" s="230"/>
      <c r="J21" s="219"/>
      <c r="K21" s="231"/>
      <c r="L21" s="232"/>
      <c r="M21" s="229"/>
      <c r="N21" s="229"/>
      <c r="O21" s="229"/>
      <c r="P21" s="233"/>
      <c r="Q21" s="234"/>
      <c r="R21" s="234"/>
      <c r="S21" s="235"/>
      <c r="T21" s="235"/>
      <c r="U21" s="236"/>
      <c r="V21" s="27" t="s">
        <v>152</v>
      </c>
      <c r="W21" s="27" t="s">
        <v>153</v>
      </c>
      <c r="X21" s="28"/>
      <c r="Y21" s="28"/>
      <c r="Z21" s="28">
        <v>0.6</v>
      </c>
      <c r="AA21" s="28">
        <v>0.2</v>
      </c>
      <c r="AB21" s="29">
        <v>0.2</v>
      </c>
      <c r="AC21" s="30">
        <v>1</v>
      </c>
      <c r="AD21" s="28"/>
      <c r="AE21" s="28"/>
      <c r="AF21" s="28"/>
      <c r="AG21" s="28"/>
      <c r="AH21" s="28"/>
      <c r="AI21" s="45">
        <f t="shared" si="2"/>
        <v>0</v>
      </c>
      <c r="AJ21" s="25"/>
      <c r="AK21" s="25"/>
      <c r="AL21" s="25" t="s">
        <v>154</v>
      </c>
      <c r="AM21" s="76"/>
      <c r="AN21" s="33"/>
      <c r="AO21" s="33"/>
      <c r="AP21" s="33"/>
      <c r="AQ21" s="33"/>
      <c r="AR21" s="33"/>
      <c r="AS21" s="33"/>
      <c r="AT21" s="33"/>
      <c r="AU21" s="33"/>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1" ht="51.75" customHeight="1" x14ac:dyDescent="0.2">
      <c r="A22" s="205" t="s">
        <v>155</v>
      </c>
      <c r="B22" s="214" t="s">
        <v>156</v>
      </c>
      <c r="C22" s="215" t="s">
        <v>23</v>
      </c>
      <c r="D22" s="215" t="s">
        <v>24</v>
      </c>
      <c r="E22" s="18" t="s">
        <v>157</v>
      </c>
      <c r="F22" s="19">
        <v>0</v>
      </c>
      <c r="G22" s="34">
        <v>53</v>
      </c>
      <c r="H22" s="34">
        <v>87.8</v>
      </c>
      <c r="I22" s="34"/>
      <c r="J22" s="21">
        <v>1</v>
      </c>
      <c r="K22" s="22">
        <v>1</v>
      </c>
      <c r="L22" s="19">
        <v>1</v>
      </c>
      <c r="M22" s="19"/>
      <c r="N22" s="19"/>
      <c r="O22" s="19">
        <v>0.745</v>
      </c>
      <c r="P22" s="78">
        <v>1</v>
      </c>
      <c r="Q22" s="31" t="e">
        <f>+P22/I22</f>
        <v>#DIV/0!</v>
      </c>
      <c r="R22" s="31" t="s">
        <v>158</v>
      </c>
      <c r="S22" s="31" t="s">
        <v>159</v>
      </c>
      <c r="T22" s="31" t="s">
        <v>160</v>
      </c>
      <c r="U22" s="79" t="s">
        <v>161</v>
      </c>
      <c r="V22" s="27" t="s">
        <v>165</v>
      </c>
      <c r="W22" s="26" t="s">
        <v>166</v>
      </c>
      <c r="X22" s="41">
        <v>6</v>
      </c>
      <c r="Y22" s="41">
        <v>6</v>
      </c>
      <c r="Z22" s="41">
        <v>6</v>
      </c>
      <c r="AA22" s="41">
        <v>9</v>
      </c>
      <c r="AB22" s="54">
        <v>9</v>
      </c>
      <c r="AC22" s="42">
        <v>4</v>
      </c>
      <c r="AD22" s="41"/>
      <c r="AE22" s="41">
        <v>4</v>
      </c>
      <c r="AF22" s="41">
        <v>4</v>
      </c>
      <c r="AG22" s="41">
        <v>4</v>
      </c>
      <c r="AH22" s="41">
        <v>4</v>
      </c>
      <c r="AI22" s="45" t="e">
        <f>+AH22/#REF!</f>
        <v>#REF!</v>
      </c>
      <c r="AJ22" s="25" t="s">
        <v>162</v>
      </c>
      <c r="AK22" s="25" t="s">
        <v>159</v>
      </c>
      <c r="AL22" s="25" t="s">
        <v>163</v>
      </c>
      <c r="AM22" s="46" t="s">
        <v>164</v>
      </c>
      <c r="AN22" s="33"/>
      <c r="AO22" s="33"/>
      <c r="AP22" s="33"/>
      <c r="AQ22" s="33"/>
      <c r="AR22" s="33"/>
      <c r="AS22" s="33"/>
      <c r="AT22" s="33"/>
      <c r="AU22" s="33"/>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1" ht="24.75" customHeight="1" x14ac:dyDescent="0.2">
      <c r="A23" s="205"/>
      <c r="B23" s="214"/>
      <c r="C23" s="216"/>
      <c r="D23" s="216"/>
      <c r="E23" s="205" t="s">
        <v>167</v>
      </c>
      <c r="F23" s="206">
        <v>0</v>
      </c>
      <c r="G23" s="206">
        <v>4</v>
      </c>
      <c r="H23" s="206">
        <v>6</v>
      </c>
      <c r="I23" s="206">
        <v>8</v>
      </c>
      <c r="J23" s="240">
        <v>6</v>
      </c>
      <c r="K23" s="209">
        <v>9</v>
      </c>
      <c r="L23" s="206">
        <v>12</v>
      </c>
      <c r="M23" s="206">
        <v>6.25</v>
      </c>
      <c r="N23" s="206">
        <v>6.25</v>
      </c>
      <c r="O23" s="206">
        <v>6.7</v>
      </c>
      <c r="P23" s="241">
        <v>12</v>
      </c>
      <c r="Q23" s="242">
        <f>+P23/I23</f>
        <v>1.5</v>
      </c>
      <c r="R23" s="212" t="s">
        <v>168</v>
      </c>
      <c r="S23" s="212" t="s">
        <v>169</v>
      </c>
      <c r="T23" s="212" t="s">
        <v>170</v>
      </c>
      <c r="U23" s="243" t="s">
        <v>171</v>
      </c>
      <c r="V23" s="27" t="s">
        <v>172</v>
      </c>
      <c r="W23" s="26" t="s">
        <v>173</v>
      </c>
      <c r="X23" s="41">
        <v>6</v>
      </c>
      <c r="Y23" s="41">
        <v>6</v>
      </c>
      <c r="Z23" s="41">
        <v>6</v>
      </c>
      <c r="AA23" s="41">
        <v>6</v>
      </c>
      <c r="AB23" s="54">
        <v>12</v>
      </c>
      <c r="AC23" s="42">
        <v>12</v>
      </c>
      <c r="AD23" s="41"/>
      <c r="AE23" s="41"/>
      <c r="AF23" s="41"/>
      <c r="AG23" s="41">
        <v>6</v>
      </c>
      <c r="AH23" s="41">
        <v>6</v>
      </c>
      <c r="AI23" s="45">
        <f t="shared" si="2"/>
        <v>1</v>
      </c>
      <c r="AJ23" s="25" t="s">
        <v>174</v>
      </c>
      <c r="AK23" s="25" t="s">
        <v>175</v>
      </c>
      <c r="AL23" s="25" t="s">
        <v>176</v>
      </c>
      <c r="AM23" s="46" t="s">
        <v>177</v>
      </c>
      <c r="AN23" s="33"/>
      <c r="AO23" s="33"/>
      <c r="AP23" s="33"/>
      <c r="AQ23" s="33"/>
      <c r="AR23" s="33"/>
      <c r="AS23" s="33"/>
      <c r="AT23" s="33"/>
      <c r="AU23" s="33"/>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71" ht="24.75" customHeight="1" x14ac:dyDescent="0.2">
      <c r="A24" s="205"/>
      <c r="B24" s="214"/>
      <c r="C24" s="216"/>
      <c r="D24" s="216"/>
      <c r="E24" s="205"/>
      <c r="F24" s="206"/>
      <c r="G24" s="206"/>
      <c r="H24" s="206"/>
      <c r="I24" s="206"/>
      <c r="J24" s="240"/>
      <c r="K24" s="209"/>
      <c r="L24" s="206"/>
      <c r="M24" s="206"/>
      <c r="N24" s="206"/>
      <c r="O24" s="206"/>
      <c r="P24" s="241"/>
      <c r="Q24" s="242" t="e">
        <f>M24/I24</f>
        <v>#DIV/0!</v>
      </c>
      <c r="R24" s="212" t="s">
        <v>178</v>
      </c>
      <c r="S24" s="212"/>
      <c r="T24" s="212" t="s">
        <v>179</v>
      </c>
      <c r="U24" s="244"/>
      <c r="V24" s="27" t="s">
        <v>180</v>
      </c>
      <c r="W24" s="27" t="s">
        <v>181</v>
      </c>
      <c r="X24" s="41">
        <v>4</v>
      </c>
      <c r="Y24" s="41">
        <v>4</v>
      </c>
      <c r="Z24" s="41">
        <v>4</v>
      </c>
      <c r="AA24" s="41">
        <v>6</v>
      </c>
      <c r="AB24" s="54">
        <v>9</v>
      </c>
      <c r="AC24" s="42">
        <v>9</v>
      </c>
      <c r="AD24" s="41"/>
      <c r="AE24" s="41">
        <v>6</v>
      </c>
      <c r="AF24" s="41">
        <v>6</v>
      </c>
      <c r="AG24" s="41">
        <v>6</v>
      </c>
      <c r="AH24" s="41">
        <v>6</v>
      </c>
      <c r="AI24" s="45">
        <f t="shared" si="2"/>
        <v>1</v>
      </c>
      <c r="AJ24" s="39" t="s">
        <v>182</v>
      </c>
      <c r="AK24" s="39" t="s">
        <v>182</v>
      </c>
      <c r="AL24" s="39" t="s">
        <v>182</v>
      </c>
      <c r="AM24" s="46" t="s">
        <v>183</v>
      </c>
      <c r="AN24" s="33"/>
      <c r="AO24" s="33"/>
      <c r="AP24" s="33"/>
      <c r="AQ24" s="33"/>
      <c r="AR24" s="33"/>
      <c r="AS24" s="33"/>
      <c r="AT24" s="33"/>
      <c r="AU24" s="33"/>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1" ht="15" customHeight="1" x14ac:dyDescent="0.2">
      <c r="A25" s="205"/>
      <c r="B25" s="214"/>
      <c r="C25" s="216"/>
      <c r="D25" s="216"/>
      <c r="E25" s="205" t="s">
        <v>184</v>
      </c>
      <c r="F25" s="237">
        <v>0</v>
      </c>
      <c r="G25" s="206">
        <v>54</v>
      </c>
      <c r="H25" s="206">
        <v>0.77</v>
      </c>
      <c r="I25" s="206">
        <v>0.85</v>
      </c>
      <c r="J25" s="238">
        <v>1</v>
      </c>
      <c r="K25" s="239" t="e">
        <f>SUM(#REF!)</f>
        <v>#REF!</v>
      </c>
      <c r="L25" s="237">
        <v>1</v>
      </c>
      <c r="M25" s="206">
        <v>96.97</v>
      </c>
      <c r="N25" s="206">
        <v>96.97</v>
      </c>
      <c r="O25" s="206">
        <v>97.39</v>
      </c>
      <c r="P25" s="245">
        <v>0.97389999999999999</v>
      </c>
      <c r="Q25" s="282">
        <f>+P25/I25</f>
        <v>1.145764705882353</v>
      </c>
      <c r="R25" s="212" t="s">
        <v>185</v>
      </c>
      <c r="S25" s="212" t="s">
        <v>186</v>
      </c>
      <c r="T25" s="212" t="s">
        <v>187</v>
      </c>
      <c r="U25" s="212" t="s">
        <v>188</v>
      </c>
      <c r="V25" s="185" t="s">
        <v>189</v>
      </c>
      <c r="W25" s="27" t="s">
        <v>190</v>
      </c>
      <c r="X25" s="41">
        <v>0</v>
      </c>
      <c r="Y25" s="41">
        <v>54</v>
      </c>
      <c r="Z25" s="41">
        <v>77</v>
      </c>
      <c r="AA25" s="28">
        <v>0.97</v>
      </c>
      <c r="AB25" s="29">
        <v>1</v>
      </c>
      <c r="AC25" s="30">
        <v>1</v>
      </c>
      <c r="AD25" s="41"/>
      <c r="AE25" s="41">
        <v>16</v>
      </c>
      <c r="AF25" s="28">
        <v>0.1595</v>
      </c>
      <c r="AG25" s="28">
        <v>0.38</v>
      </c>
      <c r="AH25" s="28">
        <v>0.97389999999999999</v>
      </c>
      <c r="AI25" s="45">
        <f t="shared" si="2"/>
        <v>1.0040206185567011</v>
      </c>
      <c r="AJ25" s="39" t="s">
        <v>191</v>
      </c>
      <c r="AK25" s="39" t="s">
        <v>192</v>
      </c>
      <c r="AL25" s="39"/>
      <c r="AM25" s="46" t="s">
        <v>193</v>
      </c>
      <c r="AN25" s="33"/>
      <c r="AO25" s="33"/>
      <c r="AP25" s="33"/>
      <c r="AQ25" s="33"/>
      <c r="AR25" s="33"/>
      <c r="AS25" s="33"/>
      <c r="AT25" s="33"/>
      <c r="AU25" s="33"/>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1" ht="15" customHeight="1" x14ac:dyDescent="0.2">
      <c r="A26" s="205"/>
      <c r="B26" s="214"/>
      <c r="C26" s="216"/>
      <c r="D26" s="216"/>
      <c r="E26" s="205"/>
      <c r="F26" s="237"/>
      <c r="G26" s="206"/>
      <c r="H26" s="206"/>
      <c r="I26" s="206"/>
      <c r="J26" s="238"/>
      <c r="K26" s="239"/>
      <c r="L26" s="237"/>
      <c r="M26" s="206"/>
      <c r="N26" s="206"/>
      <c r="O26" s="206"/>
      <c r="P26" s="245"/>
      <c r="Q26" s="282"/>
      <c r="R26" s="212"/>
      <c r="S26" s="212"/>
      <c r="T26" s="212" t="s">
        <v>194</v>
      </c>
      <c r="U26" s="212"/>
      <c r="V26" s="189"/>
      <c r="W26" s="27" t="s">
        <v>195</v>
      </c>
      <c r="X26" s="41"/>
      <c r="Y26" s="41"/>
      <c r="Z26" s="41"/>
      <c r="AA26" s="28">
        <v>1</v>
      </c>
      <c r="AB26" s="29">
        <v>1</v>
      </c>
      <c r="AC26" s="30">
        <v>1</v>
      </c>
      <c r="AD26" s="41"/>
      <c r="AE26" s="41"/>
      <c r="AF26" s="28">
        <v>1</v>
      </c>
      <c r="AG26" s="28">
        <v>1</v>
      </c>
      <c r="AH26" s="28">
        <v>1</v>
      </c>
      <c r="AI26" s="45">
        <f t="shared" si="2"/>
        <v>1</v>
      </c>
      <c r="AJ26" s="39"/>
      <c r="AK26" s="39" t="s">
        <v>196</v>
      </c>
      <c r="AL26" s="39" t="s">
        <v>197</v>
      </c>
      <c r="AM26" s="46" t="s">
        <v>198</v>
      </c>
      <c r="AN26" s="33"/>
      <c r="AO26" s="33"/>
      <c r="AP26" s="33"/>
      <c r="AQ26" s="33"/>
      <c r="AR26" s="33"/>
      <c r="AS26" s="33"/>
      <c r="AT26" s="33"/>
      <c r="AU26" s="33"/>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5" customHeight="1" x14ac:dyDescent="0.2">
      <c r="A27" s="205"/>
      <c r="B27" s="214"/>
      <c r="C27" s="216"/>
      <c r="D27" s="216"/>
      <c r="E27" s="205"/>
      <c r="F27" s="237"/>
      <c r="G27" s="206"/>
      <c r="H27" s="206"/>
      <c r="I27" s="206"/>
      <c r="J27" s="238"/>
      <c r="K27" s="239"/>
      <c r="L27" s="237"/>
      <c r="M27" s="206"/>
      <c r="N27" s="206"/>
      <c r="O27" s="206"/>
      <c r="P27" s="245"/>
      <c r="Q27" s="282"/>
      <c r="R27" s="212"/>
      <c r="S27" s="212" t="s">
        <v>199</v>
      </c>
      <c r="T27" s="212" t="s">
        <v>200</v>
      </c>
      <c r="U27" s="212"/>
      <c r="V27" s="189"/>
      <c r="W27" s="185" t="s">
        <v>201</v>
      </c>
      <c r="X27" s="41"/>
      <c r="Y27" s="41"/>
      <c r="Z27" s="41"/>
      <c r="AA27" s="28">
        <v>1</v>
      </c>
      <c r="AB27" s="173">
        <v>1</v>
      </c>
      <c r="AC27" s="30">
        <v>1</v>
      </c>
      <c r="AD27" s="41"/>
      <c r="AE27" s="41"/>
      <c r="AF27" s="41"/>
      <c r="AG27" s="41">
        <v>1</v>
      </c>
      <c r="AH27" s="41">
        <v>1</v>
      </c>
      <c r="AI27" s="45">
        <f t="shared" si="2"/>
        <v>1</v>
      </c>
      <c r="AJ27" s="39"/>
      <c r="AK27" s="39" t="s">
        <v>202</v>
      </c>
      <c r="AL27" s="39" t="s">
        <v>203</v>
      </c>
      <c r="AM27" s="46" t="s">
        <v>204</v>
      </c>
      <c r="AN27" s="33"/>
      <c r="AO27" s="33"/>
      <c r="AP27" s="33"/>
      <c r="AQ27" s="33"/>
      <c r="AR27" s="33"/>
      <c r="AS27" s="33"/>
      <c r="AT27" s="33"/>
      <c r="AU27" s="33"/>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1" ht="27.75" customHeight="1" x14ac:dyDescent="0.2">
      <c r="A28" s="205"/>
      <c r="B28" s="214"/>
      <c r="C28" s="56" t="s">
        <v>65</v>
      </c>
      <c r="D28" s="56" t="s">
        <v>66</v>
      </c>
      <c r="E28" s="18" t="s">
        <v>205</v>
      </c>
      <c r="F28" s="34"/>
      <c r="G28" s="34">
        <v>0.3</v>
      </c>
      <c r="H28" s="34">
        <v>0.7</v>
      </c>
      <c r="I28" s="19">
        <v>0</v>
      </c>
      <c r="J28" s="21">
        <v>1</v>
      </c>
      <c r="K28" s="22">
        <v>1</v>
      </c>
      <c r="L28" s="19"/>
      <c r="M28" s="34">
        <v>0</v>
      </c>
      <c r="N28" s="34">
        <v>0</v>
      </c>
      <c r="O28" s="34">
        <v>0</v>
      </c>
      <c r="P28" s="38">
        <v>0</v>
      </c>
      <c r="Q28" s="39">
        <v>0</v>
      </c>
      <c r="R28" s="39"/>
      <c r="S28" s="80"/>
      <c r="T28" s="80" t="s">
        <v>206</v>
      </c>
      <c r="U28" s="81" t="s">
        <v>207</v>
      </c>
      <c r="V28" s="186"/>
      <c r="W28" s="186"/>
      <c r="X28" s="41"/>
      <c r="Y28" s="41"/>
      <c r="Z28" s="41"/>
      <c r="AA28" s="41">
        <v>1</v>
      </c>
      <c r="AB28" s="174"/>
      <c r="AC28" s="42">
        <f>SUM(X28:AB28)</f>
        <v>1</v>
      </c>
      <c r="AD28" s="41"/>
      <c r="AE28" s="41"/>
      <c r="AF28" s="41"/>
      <c r="AG28" s="41"/>
      <c r="AH28" s="41">
        <v>1</v>
      </c>
      <c r="AI28" s="45">
        <f t="shared" si="2"/>
        <v>1</v>
      </c>
      <c r="AJ28" s="25"/>
      <c r="AK28" s="25"/>
      <c r="AL28" s="25" t="s">
        <v>206</v>
      </c>
      <c r="AM28" s="46" t="s">
        <v>208</v>
      </c>
      <c r="AN28" s="33"/>
      <c r="AO28" s="33"/>
      <c r="AP28" s="33"/>
      <c r="AQ28" s="33"/>
      <c r="AR28" s="33"/>
      <c r="AS28" s="33"/>
      <c r="AT28" s="33"/>
      <c r="AU28" s="33"/>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24.75" customHeight="1" x14ac:dyDescent="0.2">
      <c r="A29" s="205" t="s">
        <v>209</v>
      </c>
      <c r="B29" s="205" t="s">
        <v>210</v>
      </c>
      <c r="C29" s="176" t="s">
        <v>23</v>
      </c>
      <c r="D29" s="176" t="s">
        <v>211</v>
      </c>
      <c r="E29" s="205" t="s">
        <v>212</v>
      </c>
      <c r="F29" s="237">
        <v>0</v>
      </c>
      <c r="G29" s="246">
        <f>31/56</f>
        <v>0.5535714285714286</v>
      </c>
      <c r="H29" s="237">
        <v>0.66</v>
      </c>
      <c r="I29" s="237"/>
      <c r="J29" s="238">
        <v>0.5</v>
      </c>
      <c r="K29" s="239"/>
      <c r="L29" s="237">
        <v>1</v>
      </c>
      <c r="M29" s="237"/>
      <c r="N29" s="237"/>
      <c r="O29" s="237"/>
      <c r="P29" s="237">
        <v>0.66</v>
      </c>
      <c r="Q29" s="247" t="e">
        <f>+P29/I29</f>
        <v>#DIV/0!</v>
      </c>
      <c r="R29" s="211"/>
      <c r="S29" s="211"/>
      <c r="T29" s="211"/>
      <c r="U29" s="211" t="s">
        <v>780</v>
      </c>
      <c r="V29" s="26" t="s">
        <v>213</v>
      </c>
      <c r="W29" s="27" t="s">
        <v>214</v>
      </c>
      <c r="X29" s="41"/>
      <c r="Y29" s="41"/>
      <c r="Z29" s="41">
        <v>5</v>
      </c>
      <c r="AA29" s="41">
        <v>6</v>
      </c>
      <c r="AB29" s="54">
        <v>6</v>
      </c>
      <c r="AC29" s="42">
        <v>6</v>
      </c>
      <c r="AD29" s="41"/>
      <c r="AE29" s="41">
        <v>0</v>
      </c>
      <c r="AF29" s="41">
        <v>2</v>
      </c>
      <c r="AG29" s="41">
        <v>5</v>
      </c>
      <c r="AH29" s="41">
        <v>6</v>
      </c>
      <c r="AI29" s="45">
        <f t="shared" si="2"/>
        <v>1</v>
      </c>
      <c r="AJ29" s="31" t="s">
        <v>215</v>
      </c>
      <c r="AK29" s="82" t="s">
        <v>216</v>
      </c>
      <c r="AL29" s="82" t="s">
        <v>217</v>
      </c>
      <c r="AM29" s="66" t="s">
        <v>218</v>
      </c>
      <c r="AN29" s="33"/>
      <c r="AO29" s="33"/>
      <c r="AP29" s="33"/>
      <c r="AQ29" s="33"/>
      <c r="AR29" s="33"/>
      <c r="AS29" s="33"/>
      <c r="AT29" s="33"/>
      <c r="AU29" s="33"/>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24.75" customHeight="1" x14ac:dyDescent="0.2">
      <c r="A30" s="205"/>
      <c r="B30" s="205"/>
      <c r="C30" s="177"/>
      <c r="D30" s="177"/>
      <c r="E30" s="205"/>
      <c r="F30" s="237"/>
      <c r="G30" s="246"/>
      <c r="H30" s="237"/>
      <c r="I30" s="237"/>
      <c r="J30" s="238"/>
      <c r="K30" s="239"/>
      <c r="L30" s="237"/>
      <c r="M30" s="237"/>
      <c r="N30" s="237"/>
      <c r="O30" s="237"/>
      <c r="P30" s="237"/>
      <c r="Q30" s="247" t="e">
        <f t="shared" ref="Q30:Q55" si="3">M30/I30</f>
        <v>#DIV/0!</v>
      </c>
      <c r="R30" s="211"/>
      <c r="S30" s="211"/>
      <c r="T30" s="211"/>
      <c r="U30" s="248"/>
      <c r="V30" s="26" t="s">
        <v>219</v>
      </c>
      <c r="W30" s="27" t="s">
        <v>220</v>
      </c>
      <c r="X30" s="41"/>
      <c r="Y30" s="41"/>
      <c r="Z30" s="41">
        <v>2</v>
      </c>
      <c r="AA30" s="41">
        <v>2</v>
      </c>
      <c r="AB30" s="54">
        <v>2</v>
      </c>
      <c r="AC30" s="42">
        <f>SUM(X30:AB30)</f>
        <v>6</v>
      </c>
      <c r="AD30" s="41"/>
      <c r="AE30" s="41">
        <v>0</v>
      </c>
      <c r="AF30" s="41"/>
      <c r="AG30" s="41">
        <v>1</v>
      </c>
      <c r="AH30" s="41">
        <v>2</v>
      </c>
      <c r="AI30" s="45">
        <f t="shared" si="2"/>
        <v>1</v>
      </c>
      <c r="AJ30" s="39" t="s">
        <v>221</v>
      </c>
      <c r="AK30" s="39" t="s">
        <v>222</v>
      </c>
      <c r="AL30" s="39" t="s">
        <v>223</v>
      </c>
      <c r="AM30" s="46" t="s">
        <v>224</v>
      </c>
      <c r="AN30" s="33"/>
      <c r="AO30" s="33"/>
      <c r="AP30" s="33"/>
      <c r="AQ30" s="33"/>
      <c r="AR30" s="33"/>
      <c r="AS30" s="33"/>
      <c r="AT30" s="33"/>
      <c r="AU30" s="33"/>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24.75" customHeight="1" x14ac:dyDescent="0.2">
      <c r="A31" s="205"/>
      <c r="B31" s="205"/>
      <c r="C31" s="177"/>
      <c r="D31" s="177"/>
      <c r="E31" s="205"/>
      <c r="F31" s="237"/>
      <c r="G31" s="246"/>
      <c r="H31" s="237"/>
      <c r="I31" s="237"/>
      <c r="J31" s="238"/>
      <c r="K31" s="239"/>
      <c r="L31" s="237"/>
      <c r="M31" s="237"/>
      <c r="N31" s="237"/>
      <c r="O31" s="237"/>
      <c r="P31" s="237"/>
      <c r="Q31" s="247" t="e">
        <f t="shared" si="3"/>
        <v>#DIV/0!</v>
      </c>
      <c r="R31" s="211"/>
      <c r="S31" s="211" t="s">
        <v>225</v>
      </c>
      <c r="T31" s="211"/>
      <c r="U31" s="248"/>
      <c r="V31" s="26" t="s">
        <v>226</v>
      </c>
      <c r="W31" s="27" t="s">
        <v>227</v>
      </c>
      <c r="X31" s="41"/>
      <c r="Y31" s="41"/>
      <c r="Z31" s="41">
        <v>1</v>
      </c>
      <c r="AA31" s="41">
        <v>1</v>
      </c>
      <c r="AB31" s="54">
        <v>1</v>
      </c>
      <c r="AC31" s="42">
        <v>1</v>
      </c>
      <c r="AD31" s="41"/>
      <c r="AE31" s="41">
        <v>0</v>
      </c>
      <c r="AF31" s="41">
        <v>0</v>
      </c>
      <c r="AG31" s="41">
        <v>0</v>
      </c>
      <c r="AH31" s="41">
        <v>1</v>
      </c>
      <c r="AI31" s="45">
        <f t="shared" si="2"/>
        <v>1</v>
      </c>
      <c r="AJ31" s="39" t="s">
        <v>228</v>
      </c>
      <c r="AK31" s="39" t="s">
        <v>229</v>
      </c>
      <c r="AL31" s="39" t="s">
        <v>230</v>
      </c>
      <c r="AM31" s="66" t="s">
        <v>231</v>
      </c>
      <c r="AN31" s="33"/>
      <c r="AO31" s="33"/>
      <c r="AP31" s="33"/>
      <c r="AQ31" s="33"/>
      <c r="AR31" s="33"/>
      <c r="AS31" s="33"/>
      <c r="AT31" s="33"/>
      <c r="AU31" s="33"/>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24.75" customHeight="1" x14ac:dyDescent="0.2">
      <c r="A32" s="205"/>
      <c r="B32" s="205"/>
      <c r="C32" s="177"/>
      <c r="D32" s="177"/>
      <c r="E32" s="205"/>
      <c r="F32" s="237"/>
      <c r="G32" s="246"/>
      <c r="H32" s="237"/>
      <c r="I32" s="237"/>
      <c r="J32" s="238"/>
      <c r="K32" s="239"/>
      <c r="L32" s="237"/>
      <c r="M32" s="237"/>
      <c r="N32" s="237"/>
      <c r="O32" s="237"/>
      <c r="P32" s="237"/>
      <c r="Q32" s="247" t="e">
        <f t="shared" si="3"/>
        <v>#DIV/0!</v>
      </c>
      <c r="R32" s="211"/>
      <c r="S32" s="211" t="s">
        <v>232</v>
      </c>
      <c r="T32" s="211"/>
      <c r="U32" s="248"/>
      <c r="V32" s="26" t="s">
        <v>233</v>
      </c>
      <c r="W32" s="27" t="s">
        <v>234</v>
      </c>
      <c r="X32" s="41"/>
      <c r="Y32" s="41"/>
      <c r="Z32" s="41">
        <v>2</v>
      </c>
      <c r="AA32" s="41">
        <v>2</v>
      </c>
      <c r="AB32" s="54">
        <v>2</v>
      </c>
      <c r="AC32" s="42">
        <f>SUM(X32:AB32)</f>
        <v>6</v>
      </c>
      <c r="AD32" s="41"/>
      <c r="AE32" s="41">
        <v>0</v>
      </c>
      <c r="AF32" s="41">
        <v>0</v>
      </c>
      <c r="AG32" s="41">
        <v>0</v>
      </c>
      <c r="AH32" s="41">
        <v>2</v>
      </c>
      <c r="AI32" s="45">
        <f t="shared" si="2"/>
        <v>1</v>
      </c>
      <c r="AJ32" s="39" t="s">
        <v>235</v>
      </c>
      <c r="AK32" s="39" t="s">
        <v>236</v>
      </c>
      <c r="AL32" s="39" t="s">
        <v>237</v>
      </c>
      <c r="AM32" s="66" t="s">
        <v>238</v>
      </c>
      <c r="AN32" s="33"/>
      <c r="AO32" s="33"/>
      <c r="AP32" s="33"/>
      <c r="AQ32" s="33"/>
      <c r="AR32" s="33"/>
      <c r="AS32" s="33"/>
      <c r="AT32" s="33"/>
      <c r="AU32" s="33"/>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1:71" ht="24.75" customHeight="1" x14ac:dyDescent="0.2">
      <c r="A33" s="205"/>
      <c r="B33" s="205"/>
      <c r="C33" s="177"/>
      <c r="D33" s="177"/>
      <c r="E33" s="205"/>
      <c r="F33" s="237"/>
      <c r="G33" s="246"/>
      <c r="H33" s="237"/>
      <c r="I33" s="237"/>
      <c r="J33" s="238"/>
      <c r="K33" s="239"/>
      <c r="L33" s="237"/>
      <c r="M33" s="237"/>
      <c r="N33" s="237"/>
      <c r="O33" s="237"/>
      <c r="P33" s="237"/>
      <c r="Q33" s="247" t="e">
        <f t="shared" si="3"/>
        <v>#DIV/0!</v>
      </c>
      <c r="R33" s="211"/>
      <c r="S33" s="211" t="s">
        <v>239</v>
      </c>
      <c r="T33" s="211"/>
      <c r="U33" s="248"/>
      <c r="V33" s="26" t="s">
        <v>240</v>
      </c>
      <c r="W33" s="27" t="s">
        <v>241</v>
      </c>
      <c r="X33" s="41"/>
      <c r="Y33" s="41"/>
      <c r="Z33" s="41">
        <v>2</v>
      </c>
      <c r="AA33" s="41">
        <v>2</v>
      </c>
      <c r="AB33" s="54">
        <v>2</v>
      </c>
      <c r="AC33" s="42">
        <f>SUM(X33:AB33)</f>
        <v>6</v>
      </c>
      <c r="AD33" s="41"/>
      <c r="AE33" s="41">
        <v>0</v>
      </c>
      <c r="AF33" s="41">
        <v>1</v>
      </c>
      <c r="AG33" s="41">
        <v>1</v>
      </c>
      <c r="AH33" s="41">
        <v>2</v>
      </c>
      <c r="AI33" s="45">
        <f t="shared" si="2"/>
        <v>1</v>
      </c>
      <c r="AJ33" s="40" t="s">
        <v>242</v>
      </c>
      <c r="AK33" s="39" t="s">
        <v>243</v>
      </c>
      <c r="AL33" s="83" t="s">
        <v>244</v>
      </c>
      <c r="AM33" s="46" t="s">
        <v>245</v>
      </c>
      <c r="AN33" s="33"/>
      <c r="AO33" s="33"/>
      <c r="AP33" s="33"/>
      <c r="AQ33" s="33"/>
      <c r="AR33" s="33"/>
      <c r="AS33" s="33"/>
      <c r="AT33" s="33"/>
      <c r="AU33" s="33"/>
      <c r="AV33" s="2"/>
      <c r="AW33" s="2"/>
      <c r="AX33" s="2"/>
      <c r="AY33" s="2"/>
      <c r="AZ33" s="2"/>
      <c r="BA33" s="2"/>
      <c r="BB33" s="2"/>
      <c r="BC33" s="2"/>
      <c r="BD33" s="2"/>
      <c r="BE33" s="2"/>
      <c r="BF33" s="2"/>
      <c r="BG33" s="2"/>
      <c r="BH33" s="2"/>
      <c r="BI33" s="2"/>
      <c r="BJ33" s="2"/>
      <c r="BK33" s="2"/>
      <c r="BL33" s="2"/>
      <c r="BM33" s="2"/>
      <c r="BN33" s="2"/>
      <c r="BO33" s="2"/>
      <c r="BP33" s="2"/>
      <c r="BQ33" s="2"/>
      <c r="BR33" s="2"/>
      <c r="BS33" s="2"/>
    </row>
    <row r="34" spans="1:71" ht="27.75" customHeight="1" x14ac:dyDescent="0.2">
      <c r="A34" s="205"/>
      <c r="B34" s="205"/>
      <c r="C34" s="178"/>
      <c r="D34" s="178"/>
      <c r="E34" s="205"/>
      <c r="F34" s="237"/>
      <c r="G34" s="246"/>
      <c r="H34" s="237"/>
      <c r="I34" s="237"/>
      <c r="J34" s="238"/>
      <c r="K34" s="239"/>
      <c r="L34" s="237"/>
      <c r="M34" s="237"/>
      <c r="N34" s="237"/>
      <c r="O34" s="237"/>
      <c r="P34" s="237"/>
      <c r="Q34" s="247" t="e">
        <f t="shared" si="3"/>
        <v>#DIV/0!</v>
      </c>
      <c r="R34" s="211"/>
      <c r="S34" s="211" t="s">
        <v>246</v>
      </c>
      <c r="T34" s="211"/>
      <c r="U34" s="248"/>
      <c r="V34" s="26" t="s">
        <v>247</v>
      </c>
      <c r="W34" s="27" t="s">
        <v>248</v>
      </c>
      <c r="X34" s="41"/>
      <c r="Y34" s="41"/>
      <c r="Z34" s="41">
        <v>1</v>
      </c>
      <c r="AA34" s="41">
        <v>1</v>
      </c>
      <c r="AB34" s="54">
        <v>1</v>
      </c>
      <c r="AC34" s="42">
        <f>SUM(X34:AB34)</f>
        <v>3</v>
      </c>
      <c r="AD34" s="41"/>
      <c r="AE34" s="41">
        <v>0</v>
      </c>
      <c r="AF34" s="41">
        <v>1</v>
      </c>
      <c r="AG34" s="41">
        <v>1</v>
      </c>
      <c r="AH34" s="41">
        <v>1</v>
      </c>
      <c r="AI34" s="45">
        <f t="shared" si="2"/>
        <v>1</v>
      </c>
      <c r="AJ34" s="83" t="s">
        <v>249</v>
      </c>
      <c r="AK34" s="83" t="s">
        <v>250</v>
      </c>
      <c r="AL34" s="83" t="s">
        <v>251</v>
      </c>
      <c r="AM34" s="66" t="s">
        <v>251</v>
      </c>
      <c r="AN34" s="33"/>
      <c r="AO34" s="33"/>
      <c r="AP34" s="33"/>
      <c r="AQ34" s="33"/>
      <c r="AR34" s="33"/>
      <c r="AS34" s="33"/>
      <c r="AT34" s="33"/>
      <c r="AU34" s="33"/>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1" ht="24.75" customHeight="1" x14ac:dyDescent="0.2">
      <c r="A35" s="205" t="s">
        <v>252</v>
      </c>
      <c r="B35" s="205" t="s">
        <v>253</v>
      </c>
      <c r="C35" s="176" t="s">
        <v>23</v>
      </c>
      <c r="D35" s="176" t="s">
        <v>24</v>
      </c>
      <c r="E35" s="205" t="s">
        <v>254</v>
      </c>
      <c r="F35" s="206">
        <v>33</v>
      </c>
      <c r="G35" s="206">
        <v>33</v>
      </c>
      <c r="H35" s="206">
        <v>33</v>
      </c>
      <c r="I35" s="206">
        <v>33</v>
      </c>
      <c r="J35" s="240">
        <v>50</v>
      </c>
      <c r="K35" s="239">
        <v>0.33</v>
      </c>
      <c r="L35" s="237">
        <v>1</v>
      </c>
      <c r="M35" s="206">
        <v>33</v>
      </c>
      <c r="N35" s="206">
        <v>33</v>
      </c>
      <c r="O35" s="206">
        <v>33</v>
      </c>
      <c r="P35" s="206">
        <v>33</v>
      </c>
      <c r="Q35" s="242">
        <f>+P35/I35</f>
        <v>1</v>
      </c>
      <c r="R35" s="212" t="s">
        <v>255</v>
      </c>
      <c r="S35" s="212" t="s">
        <v>256</v>
      </c>
      <c r="T35" s="212" t="s">
        <v>257</v>
      </c>
      <c r="U35" s="212" t="s">
        <v>258</v>
      </c>
      <c r="V35" s="26" t="s">
        <v>259</v>
      </c>
      <c r="W35" s="26" t="s">
        <v>260</v>
      </c>
      <c r="X35" s="41">
        <v>1</v>
      </c>
      <c r="Y35" s="41">
        <v>1</v>
      </c>
      <c r="Z35" s="41">
        <v>1</v>
      </c>
      <c r="AA35" s="41">
        <v>1</v>
      </c>
      <c r="AB35" s="54">
        <v>1</v>
      </c>
      <c r="AC35" s="42">
        <v>1</v>
      </c>
      <c r="AD35" s="41"/>
      <c r="AE35" s="41">
        <v>1</v>
      </c>
      <c r="AF35" s="41">
        <v>1</v>
      </c>
      <c r="AG35" s="41">
        <v>1</v>
      </c>
      <c r="AH35" s="41">
        <v>1</v>
      </c>
      <c r="AI35" s="45">
        <f t="shared" si="2"/>
        <v>1</v>
      </c>
      <c r="AJ35" s="25" t="s">
        <v>261</v>
      </c>
      <c r="AK35" s="25" t="s">
        <v>262</v>
      </c>
      <c r="AL35" s="84" t="s">
        <v>263</v>
      </c>
      <c r="AM35" s="66" t="s">
        <v>264</v>
      </c>
      <c r="AN35" s="33"/>
      <c r="AO35" s="33"/>
      <c r="AP35" s="33"/>
      <c r="AQ35" s="33"/>
      <c r="AR35" s="33"/>
      <c r="AS35" s="33"/>
      <c r="AT35" s="33"/>
      <c r="AU35" s="33"/>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1" ht="24.75" customHeight="1" x14ac:dyDescent="0.2">
      <c r="A36" s="205"/>
      <c r="B36" s="205"/>
      <c r="C36" s="177"/>
      <c r="D36" s="177"/>
      <c r="E36" s="205"/>
      <c r="F36" s="206"/>
      <c r="G36" s="206"/>
      <c r="H36" s="206"/>
      <c r="I36" s="206"/>
      <c r="J36" s="240"/>
      <c r="K36" s="239"/>
      <c r="L36" s="206"/>
      <c r="M36" s="206"/>
      <c r="N36" s="206"/>
      <c r="O36" s="206"/>
      <c r="P36" s="206"/>
      <c r="Q36" s="242" t="e">
        <f t="shared" si="3"/>
        <v>#DIV/0!</v>
      </c>
      <c r="R36" s="212"/>
      <c r="S36" s="212"/>
      <c r="T36" s="212"/>
      <c r="U36" s="244"/>
      <c r="V36" s="26" t="s">
        <v>265</v>
      </c>
      <c r="W36" s="26" t="s">
        <v>266</v>
      </c>
      <c r="X36" s="41"/>
      <c r="Y36" s="41">
        <v>2</v>
      </c>
      <c r="Z36" s="41">
        <v>7</v>
      </c>
      <c r="AA36" s="41">
        <v>9</v>
      </c>
      <c r="AB36" s="54">
        <v>12</v>
      </c>
      <c r="AC36" s="42">
        <v>12</v>
      </c>
      <c r="AD36" s="41"/>
      <c r="AE36" s="41">
        <v>7</v>
      </c>
      <c r="AF36" s="41">
        <v>7</v>
      </c>
      <c r="AG36" s="41">
        <v>9</v>
      </c>
      <c r="AH36" s="41">
        <v>9</v>
      </c>
      <c r="AI36" s="45">
        <f t="shared" si="2"/>
        <v>1</v>
      </c>
      <c r="AJ36" s="39" t="s">
        <v>267</v>
      </c>
      <c r="AK36" s="39" t="s">
        <v>267</v>
      </c>
      <c r="AL36" s="85" t="s">
        <v>267</v>
      </c>
      <c r="AM36" s="46" t="s">
        <v>267</v>
      </c>
      <c r="AN36" s="33"/>
      <c r="AO36" s="33"/>
      <c r="AP36" s="33"/>
      <c r="AQ36" s="33"/>
      <c r="AR36" s="33"/>
      <c r="AS36" s="33"/>
      <c r="AT36" s="33"/>
      <c r="AU36" s="33"/>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1:71" ht="24.75" customHeight="1" x14ac:dyDescent="0.2">
      <c r="A37" s="205"/>
      <c r="B37" s="205"/>
      <c r="C37" s="177"/>
      <c r="D37" s="177"/>
      <c r="E37" s="205"/>
      <c r="F37" s="206"/>
      <c r="G37" s="206"/>
      <c r="H37" s="206"/>
      <c r="I37" s="206"/>
      <c r="J37" s="240"/>
      <c r="K37" s="239"/>
      <c r="L37" s="206"/>
      <c r="M37" s="206"/>
      <c r="N37" s="206"/>
      <c r="O37" s="206"/>
      <c r="P37" s="206"/>
      <c r="Q37" s="242" t="e">
        <f t="shared" si="3"/>
        <v>#DIV/0!</v>
      </c>
      <c r="R37" s="212"/>
      <c r="S37" s="212"/>
      <c r="T37" s="212"/>
      <c r="U37" s="244"/>
      <c r="V37" s="26" t="s">
        <v>268</v>
      </c>
      <c r="W37" s="26" t="s">
        <v>269</v>
      </c>
      <c r="X37" s="41">
        <v>0</v>
      </c>
      <c r="Y37" s="41">
        <v>0</v>
      </c>
      <c r="Z37" s="42">
        <v>0</v>
      </c>
      <c r="AA37" s="41">
        <v>0</v>
      </c>
      <c r="AB37" s="54">
        <v>1</v>
      </c>
      <c r="AC37" s="42">
        <f t="shared" ref="AC37:AC51" si="4">SUM(X37:AB37)</f>
        <v>1</v>
      </c>
      <c r="AD37" s="41"/>
      <c r="AE37" s="42">
        <v>0</v>
      </c>
      <c r="AF37" s="42">
        <v>0</v>
      </c>
      <c r="AG37" s="42">
        <v>0</v>
      </c>
      <c r="AH37" s="42">
        <v>0</v>
      </c>
      <c r="AI37" s="45" t="e">
        <f t="shared" si="2"/>
        <v>#DIV/0!</v>
      </c>
      <c r="AJ37" s="39" t="s">
        <v>270</v>
      </c>
      <c r="AK37" s="85" t="s">
        <v>256</v>
      </c>
      <c r="AL37" s="85" t="s">
        <v>271</v>
      </c>
      <c r="AM37" s="46" t="s">
        <v>272</v>
      </c>
      <c r="AN37" s="33"/>
      <c r="AO37" s="33"/>
      <c r="AP37" s="33"/>
      <c r="AQ37" s="33"/>
      <c r="AR37" s="33"/>
      <c r="AS37" s="33"/>
      <c r="AT37" s="33"/>
      <c r="AU37" s="33"/>
      <c r="AV37" s="2"/>
      <c r="AW37" s="2"/>
      <c r="AX37" s="2"/>
      <c r="AY37" s="2"/>
      <c r="AZ37" s="2"/>
      <c r="BA37" s="2"/>
      <c r="BB37" s="2"/>
      <c r="BC37" s="2"/>
      <c r="BD37" s="2"/>
      <c r="BE37" s="2"/>
      <c r="BF37" s="2"/>
      <c r="BG37" s="2"/>
      <c r="BH37" s="2"/>
      <c r="BI37" s="2"/>
      <c r="BJ37" s="2"/>
      <c r="BK37" s="2"/>
      <c r="BL37" s="2"/>
      <c r="BM37" s="2"/>
      <c r="BN37" s="2"/>
      <c r="BO37" s="2"/>
      <c r="BP37" s="2"/>
      <c r="BQ37" s="2"/>
      <c r="BR37" s="2"/>
      <c r="BS37" s="2"/>
    </row>
    <row r="38" spans="1:71" ht="39.75" customHeight="1" x14ac:dyDescent="0.2">
      <c r="A38" s="205" t="s">
        <v>273</v>
      </c>
      <c r="B38" s="205" t="s">
        <v>274</v>
      </c>
      <c r="C38" s="177"/>
      <c r="D38" s="177"/>
      <c r="E38" s="205" t="s">
        <v>275</v>
      </c>
      <c r="F38" s="237">
        <v>0.55000000000000004</v>
      </c>
      <c r="G38" s="237">
        <v>0.57899999999999996</v>
      </c>
      <c r="H38" s="237">
        <v>0.57609999999999995</v>
      </c>
      <c r="I38" s="249">
        <v>0.5958</v>
      </c>
      <c r="J38" s="250">
        <v>0.85</v>
      </c>
      <c r="K38" s="239">
        <v>0.85</v>
      </c>
      <c r="L38" s="237">
        <v>1</v>
      </c>
      <c r="M38" s="249" t="s">
        <v>276</v>
      </c>
      <c r="N38" s="249" t="s">
        <v>276</v>
      </c>
      <c r="O38" s="249" t="s">
        <v>277</v>
      </c>
      <c r="P38" s="249" t="s">
        <v>278</v>
      </c>
      <c r="Q38" s="211">
        <f>+P38/I38</f>
        <v>1</v>
      </c>
      <c r="R38" s="211" t="s">
        <v>279</v>
      </c>
      <c r="S38" s="211" t="s">
        <v>280</v>
      </c>
      <c r="T38" s="211" t="s">
        <v>281</v>
      </c>
      <c r="U38" s="211" t="s">
        <v>282</v>
      </c>
      <c r="V38" s="26" t="s">
        <v>283</v>
      </c>
      <c r="W38" s="26" t="s">
        <v>284</v>
      </c>
      <c r="X38" s="41">
        <v>0</v>
      </c>
      <c r="Y38" s="41">
        <v>1</v>
      </c>
      <c r="Z38" s="41">
        <v>0</v>
      </c>
      <c r="AA38" s="41">
        <v>3</v>
      </c>
      <c r="AB38" s="54">
        <v>2</v>
      </c>
      <c r="AC38" s="42">
        <f t="shared" si="4"/>
        <v>6</v>
      </c>
      <c r="AD38" s="41"/>
      <c r="AE38" s="42">
        <v>1</v>
      </c>
      <c r="AF38" s="42">
        <v>0</v>
      </c>
      <c r="AG38" s="42">
        <v>2</v>
      </c>
      <c r="AH38" s="42">
        <v>3</v>
      </c>
      <c r="AI38" s="45">
        <f t="shared" si="2"/>
        <v>1</v>
      </c>
      <c r="AJ38" s="39" t="s">
        <v>285</v>
      </c>
      <c r="AK38" s="39" t="s">
        <v>286</v>
      </c>
      <c r="AL38" s="39" t="s">
        <v>287</v>
      </c>
      <c r="AM38" s="46" t="s">
        <v>288</v>
      </c>
      <c r="AN38" s="33"/>
      <c r="AO38" s="33"/>
      <c r="AP38" s="33"/>
      <c r="AQ38" s="33"/>
      <c r="AR38" s="33"/>
      <c r="AS38" s="33"/>
      <c r="AT38" s="33"/>
      <c r="AU38" s="33"/>
      <c r="AV38" s="2"/>
      <c r="AW38" s="2"/>
      <c r="AX38" s="2"/>
      <c r="AY38" s="2"/>
      <c r="AZ38" s="2"/>
      <c r="BA38" s="2"/>
      <c r="BB38" s="2"/>
      <c r="BC38" s="2"/>
      <c r="BD38" s="2"/>
      <c r="BE38" s="2"/>
      <c r="BF38" s="2"/>
      <c r="BG38" s="2"/>
      <c r="BH38" s="2"/>
      <c r="BI38" s="2"/>
      <c r="BJ38" s="2"/>
      <c r="BK38" s="2"/>
      <c r="BL38" s="2"/>
      <c r="BM38" s="2"/>
      <c r="BN38" s="2"/>
      <c r="BO38" s="2"/>
      <c r="BP38" s="2"/>
      <c r="BQ38" s="2"/>
      <c r="BR38" s="2"/>
      <c r="BS38" s="2"/>
    </row>
    <row r="39" spans="1:71" ht="39.75" customHeight="1" x14ac:dyDescent="0.2">
      <c r="A39" s="205"/>
      <c r="B39" s="205"/>
      <c r="C39" s="177"/>
      <c r="D39" s="177"/>
      <c r="E39" s="205"/>
      <c r="F39" s="237"/>
      <c r="G39" s="237"/>
      <c r="H39" s="237"/>
      <c r="I39" s="249"/>
      <c r="J39" s="250"/>
      <c r="K39" s="239"/>
      <c r="L39" s="237"/>
      <c r="M39" s="249"/>
      <c r="N39" s="249"/>
      <c r="O39" s="249"/>
      <c r="P39" s="249"/>
      <c r="Q39" s="211" t="e">
        <f t="shared" si="3"/>
        <v>#DIV/0!</v>
      </c>
      <c r="R39" s="211"/>
      <c r="S39" s="211"/>
      <c r="T39" s="211"/>
      <c r="U39" s="211"/>
      <c r="V39" s="26" t="s">
        <v>289</v>
      </c>
      <c r="W39" s="26" t="s">
        <v>290</v>
      </c>
      <c r="X39" s="41">
        <v>0</v>
      </c>
      <c r="Y39" s="41">
        <v>1</v>
      </c>
      <c r="Z39" s="41">
        <f>(2+7)+6</f>
        <v>15</v>
      </c>
      <c r="AA39" s="41">
        <v>3</v>
      </c>
      <c r="AB39" s="54">
        <v>1</v>
      </c>
      <c r="AC39" s="42">
        <f t="shared" si="4"/>
        <v>20</v>
      </c>
      <c r="AD39" s="41"/>
      <c r="AE39" s="42">
        <v>2</v>
      </c>
      <c r="AF39" s="42">
        <v>2</v>
      </c>
      <c r="AG39" s="42">
        <v>2</v>
      </c>
      <c r="AH39" s="42">
        <v>3</v>
      </c>
      <c r="AI39" s="45">
        <f t="shared" si="2"/>
        <v>1</v>
      </c>
      <c r="AJ39" s="86" t="s">
        <v>291</v>
      </c>
      <c r="AK39" s="61" t="s">
        <v>292</v>
      </c>
      <c r="AL39" s="39" t="s">
        <v>293</v>
      </c>
      <c r="AM39" s="46" t="s">
        <v>294</v>
      </c>
      <c r="AN39" s="33"/>
      <c r="AO39" s="33"/>
      <c r="AP39" s="33"/>
      <c r="AQ39" s="33"/>
      <c r="AR39" s="33"/>
      <c r="AS39" s="33"/>
      <c r="AT39" s="33"/>
      <c r="AU39" s="33"/>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1" ht="39.75" customHeight="1" x14ac:dyDescent="0.2">
      <c r="A40" s="205"/>
      <c r="B40" s="205"/>
      <c r="C40" s="177"/>
      <c r="D40" s="177"/>
      <c r="E40" s="205"/>
      <c r="F40" s="237"/>
      <c r="G40" s="237"/>
      <c r="H40" s="237"/>
      <c r="I40" s="249"/>
      <c r="J40" s="250"/>
      <c r="K40" s="239"/>
      <c r="L40" s="237"/>
      <c r="M40" s="249"/>
      <c r="N40" s="249"/>
      <c r="O40" s="249"/>
      <c r="P40" s="249"/>
      <c r="Q40" s="211" t="e">
        <f t="shared" si="3"/>
        <v>#DIV/0!</v>
      </c>
      <c r="R40" s="211"/>
      <c r="S40" s="211"/>
      <c r="T40" s="211"/>
      <c r="U40" s="211"/>
      <c r="V40" s="26" t="s">
        <v>295</v>
      </c>
      <c r="W40" s="26" t="s">
        <v>296</v>
      </c>
      <c r="X40" s="41"/>
      <c r="Y40" s="41"/>
      <c r="Z40" s="41">
        <v>1</v>
      </c>
      <c r="AA40" s="41">
        <v>3</v>
      </c>
      <c r="AB40" s="54">
        <v>2</v>
      </c>
      <c r="AC40" s="42">
        <f t="shared" si="4"/>
        <v>6</v>
      </c>
      <c r="AD40" s="41"/>
      <c r="AE40" s="42"/>
      <c r="AF40" s="42"/>
      <c r="AG40" s="42">
        <v>2</v>
      </c>
      <c r="AH40" s="42">
        <v>3</v>
      </c>
      <c r="AI40" s="45">
        <f t="shared" si="2"/>
        <v>1</v>
      </c>
      <c r="AJ40" s="85"/>
      <c r="AK40" s="39"/>
      <c r="AL40" s="39"/>
      <c r="AM40" s="46" t="s">
        <v>297</v>
      </c>
      <c r="AN40" s="33"/>
      <c r="AO40" s="33"/>
      <c r="AP40" s="33"/>
      <c r="AQ40" s="33"/>
      <c r="AR40" s="33"/>
      <c r="AS40" s="33"/>
      <c r="AT40" s="33"/>
      <c r="AU40" s="33"/>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1" ht="45.75" customHeight="1" x14ac:dyDescent="0.2">
      <c r="A41" s="205"/>
      <c r="B41" s="205"/>
      <c r="C41" s="178"/>
      <c r="D41" s="178"/>
      <c r="E41" s="18" t="s">
        <v>298</v>
      </c>
      <c r="F41" s="19"/>
      <c r="G41" s="87" t="s">
        <v>299</v>
      </c>
      <c r="H41" s="87" t="s">
        <v>300</v>
      </c>
      <c r="I41" s="87">
        <v>900000</v>
      </c>
      <c r="J41" s="88">
        <v>3000000000</v>
      </c>
      <c r="K41" s="89" t="s">
        <v>301</v>
      </c>
      <c r="L41" s="87"/>
      <c r="M41" s="90">
        <v>77019.429999999993</v>
      </c>
      <c r="N41" s="90">
        <v>259123</v>
      </c>
      <c r="O41" s="90">
        <v>2023566</v>
      </c>
      <c r="P41" s="90">
        <v>2088528.55</v>
      </c>
      <c r="Q41" s="31">
        <f>+P41/I41</f>
        <v>2.3205872777777778</v>
      </c>
      <c r="R41" s="31" t="s">
        <v>302</v>
      </c>
      <c r="S41" s="31" t="s">
        <v>303</v>
      </c>
      <c r="T41" s="31" t="s">
        <v>304</v>
      </c>
      <c r="U41" s="31" t="s">
        <v>305</v>
      </c>
      <c r="V41" s="26" t="s">
        <v>306</v>
      </c>
      <c r="W41" s="27" t="s">
        <v>307</v>
      </c>
      <c r="X41" s="41"/>
      <c r="Y41" s="41"/>
      <c r="Z41" s="41">
        <v>1</v>
      </c>
      <c r="AA41" s="41">
        <v>3</v>
      </c>
      <c r="AB41" s="54">
        <v>2</v>
      </c>
      <c r="AC41" s="42">
        <f t="shared" si="4"/>
        <v>6</v>
      </c>
      <c r="AD41" s="41"/>
      <c r="AE41" s="41"/>
      <c r="AF41" s="41"/>
      <c r="AG41" s="41">
        <v>2</v>
      </c>
      <c r="AH41" s="41">
        <v>3</v>
      </c>
      <c r="AI41" s="45">
        <f t="shared" si="2"/>
        <v>1</v>
      </c>
      <c r="AJ41" s="39"/>
      <c r="AK41" s="39" t="s">
        <v>308</v>
      </c>
      <c r="AL41" s="39"/>
      <c r="AM41" s="46" t="s">
        <v>309</v>
      </c>
      <c r="AN41" s="33"/>
      <c r="AO41" s="33"/>
      <c r="AP41" s="33"/>
      <c r="AQ41" s="33"/>
      <c r="AR41" s="33"/>
      <c r="AS41" s="33"/>
      <c r="AT41" s="33"/>
      <c r="AU41" s="33"/>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1" ht="23.25" customHeight="1" x14ac:dyDescent="0.2">
      <c r="A42" s="205" t="s">
        <v>310</v>
      </c>
      <c r="B42" s="205" t="s">
        <v>311</v>
      </c>
      <c r="C42" s="176" t="s">
        <v>23</v>
      </c>
      <c r="D42" s="176" t="s">
        <v>211</v>
      </c>
      <c r="E42" s="205" t="s">
        <v>791</v>
      </c>
      <c r="F42" s="206">
        <v>0</v>
      </c>
      <c r="G42" s="206"/>
      <c r="H42" s="206"/>
      <c r="I42" s="251">
        <v>2</v>
      </c>
      <c r="J42" s="252">
        <v>4</v>
      </c>
      <c r="K42" s="239">
        <v>0.8</v>
      </c>
      <c r="L42" s="237">
        <v>1</v>
      </c>
      <c r="M42" s="206"/>
      <c r="N42" s="206"/>
      <c r="O42" s="206">
        <v>1</v>
      </c>
      <c r="P42" s="237">
        <v>0</v>
      </c>
      <c r="Q42" s="242">
        <f>+P42/I42</f>
        <v>0</v>
      </c>
      <c r="R42" s="212"/>
      <c r="S42" s="212"/>
      <c r="T42" s="254"/>
      <c r="U42" s="255" t="s">
        <v>781</v>
      </c>
      <c r="V42" s="185" t="s">
        <v>312</v>
      </c>
      <c r="W42" s="183" t="s">
        <v>313</v>
      </c>
      <c r="X42" s="41"/>
      <c r="Y42" s="41"/>
      <c r="Z42" s="41">
        <v>1</v>
      </c>
      <c r="AA42" s="41"/>
      <c r="AB42" s="187">
        <v>4</v>
      </c>
      <c r="AC42" s="42">
        <f>SUM(X42:AB42)</f>
        <v>5</v>
      </c>
      <c r="AD42" s="41"/>
      <c r="AE42" s="41"/>
      <c r="AF42" s="41"/>
      <c r="AG42" s="41"/>
      <c r="AH42" s="41"/>
      <c r="AI42" s="45" t="e">
        <f t="shared" si="2"/>
        <v>#DIV/0!</v>
      </c>
      <c r="AJ42" s="39" t="s">
        <v>314</v>
      </c>
      <c r="AK42" s="31"/>
      <c r="AL42" s="31" t="s">
        <v>315</v>
      </c>
      <c r="AM42" s="46"/>
      <c r="AN42" s="33"/>
      <c r="AO42" s="33"/>
      <c r="AP42" s="33"/>
      <c r="AQ42" s="33"/>
      <c r="AR42" s="33"/>
      <c r="AS42" s="33"/>
      <c r="AT42" s="33"/>
      <c r="AU42" s="33"/>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1" ht="23.25" customHeight="1" x14ac:dyDescent="0.2">
      <c r="A43" s="205"/>
      <c r="B43" s="205"/>
      <c r="C43" s="177"/>
      <c r="D43" s="177"/>
      <c r="E43" s="205"/>
      <c r="F43" s="206">
        <v>0</v>
      </c>
      <c r="G43" s="206"/>
      <c r="H43" s="206"/>
      <c r="I43" s="251"/>
      <c r="J43" s="252"/>
      <c r="K43" s="209"/>
      <c r="L43" s="206">
        <v>1</v>
      </c>
      <c r="M43" s="206"/>
      <c r="N43" s="206"/>
      <c r="O43" s="206"/>
      <c r="P43" s="253"/>
      <c r="Q43" s="242" t="e">
        <f t="shared" si="3"/>
        <v>#DIV/0!</v>
      </c>
      <c r="R43" s="212"/>
      <c r="S43" s="212"/>
      <c r="T43" s="254"/>
      <c r="U43" s="256"/>
      <c r="V43" s="189"/>
      <c r="W43" s="190"/>
      <c r="X43" s="41"/>
      <c r="Y43" s="41"/>
      <c r="Z43" s="41">
        <v>2</v>
      </c>
      <c r="AA43" s="41">
        <v>2</v>
      </c>
      <c r="AB43" s="191"/>
      <c r="AC43" s="42">
        <f t="shared" si="4"/>
        <v>4</v>
      </c>
      <c r="AD43" s="41"/>
      <c r="AE43" s="41">
        <v>0</v>
      </c>
      <c r="AF43" s="41">
        <v>1</v>
      </c>
      <c r="AG43" s="41">
        <v>1</v>
      </c>
      <c r="AH43" s="41">
        <v>2</v>
      </c>
      <c r="AI43" s="45">
        <f t="shared" si="2"/>
        <v>1</v>
      </c>
      <c r="AJ43" s="31" t="s">
        <v>316</v>
      </c>
      <c r="AK43" s="31" t="s">
        <v>317</v>
      </c>
      <c r="AL43" s="31" t="s">
        <v>318</v>
      </c>
      <c r="AM43" s="66" t="s">
        <v>319</v>
      </c>
      <c r="AN43" s="33"/>
      <c r="AO43" s="33"/>
      <c r="AP43" s="33"/>
      <c r="AQ43" s="33"/>
      <c r="AR43" s="33"/>
      <c r="AS43" s="33"/>
      <c r="AT43" s="33"/>
      <c r="AU43" s="33"/>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1" ht="53.25" customHeight="1" x14ac:dyDescent="0.2">
      <c r="A44" s="205"/>
      <c r="B44" s="205"/>
      <c r="C44" s="178"/>
      <c r="D44" s="178"/>
      <c r="E44" s="18" t="s">
        <v>320</v>
      </c>
      <c r="F44" s="34">
        <v>0</v>
      </c>
      <c r="G44" s="34"/>
      <c r="H44" s="34"/>
      <c r="I44" s="34"/>
      <c r="J44" s="36" t="s">
        <v>796</v>
      </c>
      <c r="K44" s="37">
        <f>SUM(F44:J44)</f>
        <v>0</v>
      </c>
      <c r="L44" s="34">
        <v>1</v>
      </c>
      <c r="M44" s="34"/>
      <c r="N44" s="34"/>
      <c r="O44" s="34">
        <v>0</v>
      </c>
      <c r="P44" s="38"/>
      <c r="Q44" s="39" t="e">
        <f>+P44/I44</f>
        <v>#DIV/0!</v>
      </c>
      <c r="R44" s="39"/>
      <c r="S44" s="39"/>
      <c r="T44" s="39" t="s">
        <v>321</v>
      </c>
      <c r="U44" s="91" t="s">
        <v>782</v>
      </c>
      <c r="V44" s="186"/>
      <c r="W44" s="184"/>
      <c r="X44" s="41"/>
      <c r="Y44" s="41"/>
      <c r="Z44" s="41">
        <v>0</v>
      </c>
      <c r="AA44" s="41">
        <v>2</v>
      </c>
      <c r="AB44" s="188"/>
      <c r="AC44" s="42">
        <f t="shared" si="4"/>
        <v>2</v>
      </c>
      <c r="AD44" s="41">
        <v>0</v>
      </c>
      <c r="AE44" s="41">
        <v>0</v>
      </c>
      <c r="AF44" s="41">
        <v>0</v>
      </c>
      <c r="AG44" s="41">
        <v>0</v>
      </c>
      <c r="AH44" s="41">
        <v>2</v>
      </c>
      <c r="AI44" s="45">
        <f t="shared" si="2"/>
        <v>1</v>
      </c>
      <c r="AJ44" s="82" t="s">
        <v>322</v>
      </c>
      <c r="AK44" s="82"/>
      <c r="AL44" s="82" t="s">
        <v>323</v>
      </c>
      <c r="AM44" s="66" t="s">
        <v>324</v>
      </c>
      <c r="AN44" s="33"/>
      <c r="AO44" s="33"/>
      <c r="AP44" s="33"/>
      <c r="AQ44" s="33"/>
      <c r="AR44" s="33"/>
      <c r="AS44" s="33"/>
      <c r="AT44" s="33"/>
      <c r="AU44" s="33"/>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1" ht="24.75" customHeight="1" x14ac:dyDescent="0.2">
      <c r="A45" s="205" t="s">
        <v>325</v>
      </c>
      <c r="B45" s="205" t="s">
        <v>326</v>
      </c>
      <c r="C45" s="176" t="s">
        <v>23</v>
      </c>
      <c r="D45" s="176" t="s">
        <v>211</v>
      </c>
      <c r="E45" s="205" t="s">
        <v>327</v>
      </c>
      <c r="F45" s="206"/>
      <c r="G45" s="206"/>
      <c r="H45" s="237">
        <v>7.0000000000000007E-2</v>
      </c>
      <c r="I45" s="237">
        <v>0.1</v>
      </c>
      <c r="J45" s="238">
        <v>0.25</v>
      </c>
      <c r="K45" s="239">
        <v>0.25</v>
      </c>
      <c r="L45" s="237">
        <v>0.5</v>
      </c>
      <c r="M45" s="206"/>
      <c r="N45" s="206"/>
      <c r="O45" s="206">
        <v>0.7</v>
      </c>
      <c r="P45" s="241"/>
      <c r="Q45" s="212">
        <f>+P45/I45</f>
        <v>0</v>
      </c>
      <c r="R45" s="212"/>
      <c r="S45" s="212"/>
      <c r="T45" s="254"/>
      <c r="U45" s="257" t="s">
        <v>783</v>
      </c>
      <c r="V45" s="183" t="s">
        <v>328</v>
      </c>
      <c r="W45" s="185" t="s">
        <v>329</v>
      </c>
      <c r="X45" s="41"/>
      <c r="Y45" s="41"/>
      <c r="Z45" s="41">
        <v>1</v>
      </c>
      <c r="AA45" s="41"/>
      <c r="AB45" s="187" t="s">
        <v>797</v>
      </c>
      <c r="AC45" s="42">
        <f>SUM(X45:AB45)</f>
        <v>1</v>
      </c>
      <c r="AD45" s="41"/>
      <c r="AE45" s="41"/>
      <c r="AF45" s="41"/>
      <c r="AG45" s="41">
        <v>0</v>
      </c>
      <c r="AH45" s="41"/>
      <c r="AI45" s="45" t="e">
        <f t="shared" si="2"/>
        <v>#DIV/0!</v>
      </c>
      <c r="AJ45" s="92"/>
      <c r="AK45" s="92" t="s">
        <v>330</v>
      </c>
      <c r="AL45" s="92"/>
      <c r="AM45" s="76"/>
      <c r="AN45" s="33"/>
      <c r="AO45" s="33"/>
      <c r="AP45" s="33"/>
      <c r="AQ45" s="33"/>
      <c r="AR45" s="33"/>
      <c r="AS45" s="33"/>
      <c r="AT45" s="33"/>
      <c r="AU45" s="33"/>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1" ht="24.75" customHeight="1" x14ac:dyDescent="0.2">
      <c r="A46" s="205"/>
      <c r="B46" s="205"/>
      <c r="C46" s="177"/>
      <c r="D46" s="177"/>
      <c r="E46" s="205"/>
      <c r="F46" s="206"/>
      <c r="G46" s="206"/>
      <c r="H46" s="237"/>
      <c r="I46" s="237"/>
      <c r="J46" s="238"/>
      <c r="K46" s="239"/>
      <c r="L46" s="237"/>
      <c r="M46" s="206"/>
      <c r="N46" s="206"/>
      <c r="O46" s="206"/>
      <c r="P46" s="241"/>
      <c r="Q46" s="212" t="e">
        <f t="shared" si="3"/>
        <v>#DIV/0!</v>
      </c>
      <c r="R46" s="212"/>
      <c r="S46" s="212"/>
      <c r="T46" s="254"/>
      <c r="U46" s="258"/>
      <c r="V46" s="190"/>
      <c r="W46" s="189"/>
      <c r="X46" s="41"/>
      <c r="Y46" s="41"/>
      <c r="Z46" s="41">
        <v>1</v>
      </c>
      <c r="AA46" s="41">
        <v>10</v>
      </c>
      <c r="AB46" s="191"/>
      <c r="AC46" s="42">
        <f t="shared" si="4"/>
        <v>11</v>
      </c>
      <c r="AD46" s="41"/>
      <c r="AE46" s="41">
        <v>0</v>
      </c>
      <c r="AF46" s="41">
        <v>0</v>
      </c>
      <c r="AG46" s="41">
        <v>0</v>
      </c>
      <c r="AH46" s="41">
        <v>10</v>
      </c>
      <c r="AI46" s="45">
        <f t="shared" si="2"/>
        <v>1</v>
      </c>
      <c r="AJ46" s="82" t="s">
        <v>331</v>
      </c>
      <c r="AK46" s="82"/>
      <c r="AL46" s="82" t="s">
        <v>332</v>
      </c>
      <c r="AM46" s="66" t="s">
        <v>333</v>
      </c>
      <c r="AN46" s="33"/>
      <c r="AO46" s="33"/>
      <c r="AP46" s="33"/>
      <c r="AQ46" s="33"/>
      <c r="AR46" s="33"/>
      <c r="AS46" s="33"/>
      <c r="AT46" s="33"/>
      <c r="AU46" s="33"/>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1" ht="24.75" customHeight="1" x14ac:dyDescent="0.2">
      <c r="A47" s="205"/>
      <c r="B47" s="205"/>
      <c r="C47" s="178"/>
      <c r="D47" s="178"/>
      <c r="E47" s="205"/>
      <c r="F47" s="206"/>
      <c r="G47" s="206"/>
      <c r="H47" s="237"/>
      <c r="I47" s="237"/>
      <c r="J47" s="238"/>
      <c r="K47" s="239"/>
      <c r="L47" s="237"/>
      <c r="M47" s="206"/>
      <c r="N47" s="206"/>
      <c r="O47" s="206"/>
      <c r="P47" s="241"/>
      <c r="Q47" s="212" t="e">
        <f t="shared" si="3"/>
        <v>#DIV/0!</v>
      </c>
      <c r="R47" s="212"/>
      <c r="S47" s="212"/>
      <c r="T47" s="254"/>
      <c r="U47" s="259"/>
      <c r="V47" s="184"/>
      <c r="W47" s="186"/>
      <c r="X47" s="41"/>
      <c r="Y47" s="41"/>
      <c r="Z47" s="41"/>
      <c r="AA47" s="41">
        <v>24</v>
      </c>
      <c r="AB47" s="188"/>
      <c r="AC47" s="42">
        <f t="shared" si="4"/>
        <v>24</v>
      </c>
      <c r="AD47" s="41"/>
      <c r="AE47" s="41">
        <v>0</v>
      </c>
      <c r="AF47" s="41">
        <v>0</v>
      </c>
      <c r="AG47" s="41">
        <v>7</v>
      </c>
      <c r="AH47" s="41">
        <v>24</v>
      </c>
      <c r="AI47" s="45">
        <f t="shared" si="2"/>
        <v>1</v>
      </c>
      <c r="AJ47" s="31" t="s">
        <v>334</v>
      </c>
      <c r="AK47" s="31" t="s">
        <v>335</v>
      </c>
      <c r="AL47" s="31" t="s">
        <v>336</v>
      </c>
      <c r="AM47" s="66" t="s">
        <v>337</v>
      </c>
      <c r="AN47" s="33"/>
      <c r="AO47" s="33"/>
      <c r="AP47" s="33"/>
      <c r="AQ47" s="33"/>
      <c r="AR47" s="33"/>
      <c r="AS47" s="33"/>
      <c r="AT47" s="33"/>
      <c r="AU47" s="33"/>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1" ht="45.75" customHeight="1" x14ac:dyDescent="0.2">
      <c r="A48" s="205" t="s">
        <v>338</v>
      </c>
      <c r="B48" s="214" t="s">
        <v>339</v>
      </c>
      <c r="C48" s="93" t="s">
        <v>65</v>
      </c>
      <c r="D48" s="93" t="s">
        <v>340</v>
      </c>
      <c r="E48" s="18" t="s">
        <v>341</v>
      </c>
      <c r="F48" s="34">
        <v>1</v>
      </c>
      <c r="G48" s="34">
        <v>2</v>
      </c>
      <c r="H48" s="34">
        <v>1050</v>
      </c>
      <c r="I48" s="34">
        <v>1400</v>
      </c>
      <c r="J48" s="36">
        <v>1045</v>
      </c>
      <c r="K48" s="37">
        <f>SUM(F48:J48)</f>
        <v>3498</v>
      </c>
      <c r="L48" s="34"/>
      <c r="M48" s="34"/>
      <c r="N48" s="34"/>
      <c r="O48" s="34"/>
      <c r="P48" s="34">
        <v>1518</v>
      </c>
      <c r="Q48" s="94">
        <f>+P48/I48</f>
        <v>1.0842857142857143</v>
      </c>
      <c r="R48" s="39"/>
      <c r="S48" s="39"/>
      <c r="T48" s="39" t="s">
        <v>342</v>
      </c>
      <c r="U48" s="39" t="s">
        <v>343</v>
      </c>
      <c r="V48" s="27" t="s">
        <v>344</v>
      </c>
      <c r="W48" s="27" t="s">
        <v>345</v>
      </c>
      <c r="X48" s="41">
        <v>1</v>
      </c>
      <c r="Y48" s="41">
        <v>2</v>
      </c>
      <c r="Z48" s="41">
        <v>1050</v>
      </c>
      <c r="AA48" s="41">
        <v>1508</v>
      </c>
      <c r="AB48" s="95">
        <v>200</v>
      </c>
      <c r="AC48" s="42">
        <f t="shared" si="4"/>
        <v>2761</v>
      </c>
      <c r="AD48" s="41"/>
      <c r="AE48" s="41"/>
      <c r="AF48" s="41"/>
      <c r="AG48" s="41"/>
      <c r="AH48" s="41">
        <v>1508</v>
      </c>
      <c r="AI48" s="45">
        <f t="shared" si="2"/>
        <v>1</v>
      </c>
      <c r="AJ48" s="39"/>
      <c r="AK48" s="39"/>
      <c r="AL48" s="39" t="s">
        <v>342</v>
      </c>
      <c r="AM48" s="46" t="s">
        <v>346</v>
      </c>
      <c r="AN48" s="33"/>
      <c r="AO48" s="33"/>
      <c r="AP48" s="33"/>
      <c r="AQ48" s="33"/>
      <c r="AR48" s="33"/>
      <c r="AS48" s="33"/>
      <c r="AT48" s="33"/>
      <c r="AU48" s="33"/>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28.5" customHeight="1" x14ac:dyDescent="0.2">
      <c r="A49" s="205"/>
      <c r="B49" s="214"/>
      <c r="C49" s="215" t="s">
        <v>23</v>
      </c>
      <c r="D49" s="215" t="s">
        <v>23</v>
      </c>
      <c r="E49" s="205" t="s">
        <v>347</v>
      </c>
      <c r="F49" s="237" t="s">
        <v>348</v>
      </c>
      <c r="G49" s="237" t="s">
        <v>349</v>
      </c>
      <c r="H49" s="237" t="s">
        <v>350</v>
      </c>
      <c r="I49" s="246">
        <v>0.2</v>
      </c>
      <c r="J49" s="238">
        <v>0.25</v>
      </c>
      <c r="K49" s="239">
        <v>0.25</v>
      </c>
      <c r="L49" s="237">
        <v>0.5</v>
      </c>
      <c r="M49" s="237"/>
      <c r="N49" s="237">
        <v>0</v>
      </c>
      <c r="O49" s="237" t="s">
        <v>351</v>
      </c>
      <c r="P49" s="239">
        <v>0.24229999999999999</v>
      </c>
      <c r="Q49" s="211">
        <f>+P49/I49</f>
        <v>1.2114999999999998</v>
      </c>
      <c r="R49" s="211" t="s">
        <v>352</v>
      </c>
      <c r="S49" s="211" t="s">
        <v>353</v>
      </c>
      <c r="T49" s="211" t="s">
        <v>354</v>
      </c>
      <c r="U49" s="211" t="s">
        <v>355</v>
      </c>
      <c r="V49" s="27" t="s">
        <v>360</v>
      </c>
      <c r="W49" s="26" t="s">
        <v>361</v>
      </c>
      <c r="X49" s="41"/>
      <c r="Y49" s="41"/>
      <c r="Z49" s="41"/>
      <c r="AA49" s="41"/>
      <c r="AB49" s="54">
        <v>2</v>
      </c>
      <c r="AC49" s="42" t="e">
        <f>SUM(#REF!)</f>
        <v>#REF!</v>
      </c>
      <c r="AD49" s="41"/>
      <c r="AE49" s="41">
        <v>0</v>
      </c>
      <c r="AF49" s="41">
        <v>0</v>
      </c>
      <c r="AG49" s="41">
        <v>1</v>
      </c>
      <c r="AH49" s="41">
        <v>1</v>
      </c>
      <c r="AI49" s="45" t="e">
        <f>+AH49/#REF!</f>
        <v>#REF!</v>
      </c>
      <c r="AJ49" s="25" t="s">
        <v>356</v>
      </c>
      <c r="AK49" s="25" t="s">
        <v>357</v>
      </c>
      <c r="AL49" s="25" t="s">
        <v>358</v>
      </c>
      <c r="AM49" s="46" t="s">
        <v>359</v>
      </c>
      <c r="AN49" s="33"/>
      <c r="AO49" s="33"/>
      <c r="AP49" s="33"/>
      <c r="AQ49" s="33"/>
      <c r="AR49" s="33"/>
      <c r="AS49" s="33"/>
      <c r="AT49" s="33"/>
      <c r="AU49" s="33"/>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28.5" customHeight="1" x14ac:dyDescent="0.2">
      <c r="A50" s="205"/>
      <c r="B50" s="214"/>
      <c r="C50" s="216"/>
      <c r="D50" s="216"/>
      <c r="E50" s="205"/>
      <c r="F50" s="237"/>
      <c r="G50" s="237"/>
      <c r="H50" s="237"/>
      <c r="I50" s="246"/>
      <c r="J50" s="238"/>
      <c r="K50" s="239"/>
      <c r="L50" s="237"/>
      <c r="M50" s="237"/>
      <c r="N50" s="237"/>
      <c r="O50" s="237"/>
      <c r="P50" s="239"/>
      <c r="Q50" s="211" t="e">
        <f t="shared" si="3"/>
        <v>#DIV/0!</v>
      </c>
      <c r="R50" s="211"/>
      <c r="S50" s="211"/>
      <c r="T50" s="211"/>
      <c r="U50" s="248"/>
      <c r="V50" s="27" t="s">
        <v>362</v>
      </c>
      <c r="W50" s="27" t="s">
        <v>363</v>
      </c>
      <c r="X50" s="41"/>
      <c r="Y50" s="41"/>
      <c r="Z50" s="41"/>
      <c r="AA50" s="41">
        <v>1</v>
      </c>
      <c r="AB50" s="54">
        <v>2</v>
      </c>
      <c r="AC50" s="42">
        <f t="shared" si="4"/>
        <v>3</v>
      </c>
      <c r="AD50" s="41"/>
      <c r="AE50" s="41"/>
      <c r="AF50" s="41"/>
      <c r="AG50" s="41"/>
      <c r="AH50" s="41"/>
      <c r="AI50" s="45">
        <f t="shared" si="2"/>
        <v>0</v>
      </c>
      <c r="AJ50" s="96"/>
      <c r="AK50" s="96" t="s">
        <v>364</v>
      </c>
      <c r="AL50" s="96"/>
      <c r="AM50" s="76"/>
      <c r="AN50" s="33"/>
      <c r="AO50" s="33"/>
      <c r="AP50" s="33"/>
      <c r="AQ50" s="33"/>
      <c r="AR50" s="33"/>
      <c r="AS50" s="33"/>
      <c r="AT50" s="33"/>
      <c r="AU50" s="33"/>
      <c r="AV50" s="2"/>
      <c r="AW50" s="2"/>
      <c r="AX50" s="2"/>
      <c r="AY50" s="2"/>
      <c r="AZ50" s="2"/>
      <c r="BA50" s="2"/>
      <c r="BB50" s="2"/>
      <c r="BC50" s="2"/>
      <c r="BD50" s="2"/>
      <c r="BE50" s="2"/>
      <c r="BF50" s="2"/>
      <c r="BG50" s="2"/>
      <c r="BH50" s="2"/>
      <c r="BI50" s="2"/>
      <c r="BJ50" s="2"/>
      <c r="BK50" s="2"/>
      <c r="BL50" s="2"/>
      <c r="BM50" s="2"/>
      <c r="BN50" s="2"/>
      <c r="BO50" s="2"/>
      <c r="BP50" s="2"/>
      <c r="BQ50" s="2"/>
      <c r="BR50" s="2"/>
      <c r="BS50" s="2"/>
    </row>
    <row r="51" spans="1:71" ht="28.5" customHeight="1" x14ac:dyDescent="0.2">
      <c r="A51" s="205"/>
      <c r="B51" s="214"/>
      <c r="C51" s="216"/>
      <c r="D51" s="216"/>
      <c r="E51" s="205"/>
      <c r="F51" s="237"/>
      <c r="G51" s="237"/>
      <c r="H51" s="237"/>
      <c r="I51" s="246"/>
      <c r="J51" s="238"/>
      <c r="K51" s="239"/>
      <c r="L51" s="237"/>
      <c r="M51" s="237"/>
      <c r="N51" s="237"/>
      <c r="O51" s="237"/>
      <c r="P51" s="239"/>
      <c r="Q51" s="211" t="e">
        <f t="shared" si="3"/>
        <v>#DIV/0!</v>
      </c>
      <c r="R51" s="211"/>
      <c r="S51" s="211"/>
      <c r="T51" s="211"/>
      <c r="U51" s="248"/>
      <c r="V51" s="262" t="s">
        <v>365</v>
      </c>
      <c r="W51" s="27" t="s">
        <v>366</v>
      </c>
      <c r="X51" s="41"/>
      <c r="Y51" s="41"/>
      <c r="Z51" s="41"/>
      <c r="AA51" s="41">
        <v>2</v>
      </c>
      <c r="AB51" s="54">
        <v>2</v>
      </c>
      <c r="AC51" s="42">
        <f t="shared" si="4"/>
        <v>4</v>
      </c>
      <c r="AD51" s="41"/>
      <c r="AE51" s="41"/>
      <c r="AF51" s="41"/>
      <c r="AG51" s="41"/>
      <c r="AH51" s="41"/>
      <c r="AI51" s="45">
        <f t="shared" si="2"/>
        <v>0</v>
      </c>
      <c r="AJ51" s="96"/>
      <c r="AK51" s="96" t="s">
        <v>367</v>
      </c>
      <c r="AL51" s="96"/>
      <c r="AM51" s="76"/>
      <c r="AN51" s="33"/>
      <c r="AO51" s="33"/>
      <c r="AP51" s="33"/>
      <c r="AQ51" s="33"/>
      <c r="AR51" s="33"/>
      <c r="AS51" s="33"/>
      <c r="AT51" s="33"/>
      <c r="AU51" s="33"/>
      <c r="AV51" s="2"/>
      <c r="AW51" s="2"/>
      <c r="AX51" s="2"/>
      <c r="AY51" s="2"/>
      <c r="AZ51" s="2"/>
      <c r="BA51" s="2"/>
      <c r="BB51" s="2"/>
      <c r="BC51" s="2"/>
      <c r="BD51" s="2"/>
      <c r="BE51" s="2"/>
      <c r="BF51" s="2"/>
      <c r="BG51" s="2"/>
      <c r="BH51" s="2"/>
      <c r="BI51" s="2"/>
      <c r="BJ51" s="2"/>
      <c r="BK51" s="2"/>
      <c r="BL51" s="2"/>
      <c r="BM51" s="2"/>
      <c r="BN51" s="2"/>
      <c r="BO51" s="2"/>
      <c r="BP51" s="2"/>
      <c r="BQ51" s="2"/>
      <c r="BR51" s="2"/>
      <c r="BS51" s="2"/>
    </row>
    <row r="52" spans="1:71" ht="23.25" customHeight="1" x14ac:dyDescent="0.2">
      <c r="A52" s="205"/>
      <c r="B52" s="214"/>
      <c r="C52" s="217"/>
      <c r="D52" s="217"/>
      <c r="E52" s="205"/>
      <c r="F52" s="237"/>
      <c r="G52" s="237"/>
      <c r="H52" s="237"/>
      <c r="I52" s="246"/>
      <c r="J52" s="238"/>
      <c r="K52" s="239"/>
      <c r="L52" s="237"/>
      <c r="M52" s="237"/>
      <c r="N52" s="237"/>
      <c r="O52" s="237"/>
      <c r="P52" s="239"/>
      <c r="Q52" s="211" t="e">
        <f t="shared" si="3"/>
        <v>#DIV/0!</v>
      </c>
      <c r="R52" s="211"/>
      <c r="S52" s="211"/>
      <c r="T52" s="211"/>
      <c r="U52" s="248"/>
      <c r="V52" s="262"/>
      <c r="W52" s="27" t="s">
        <v>368</v>
      </c>
      <c r="X52" s="41"/>
      <c r="Y52" s="41"/>
      <c r="Z52" s="41">
        <v>5</v>
      </c>
      <c r="AA52" s="41">
        <v>5</v>
      </c>
      <c r="AB52" s="54">
        <v>5</v>
      </c>
      <c r="AC52" s="42">
        <v>5</v>
      </c>
      <c r="AD52" s="41"/>
      <c r="AE52" s="41"/>
      <c r="AF52" s="41"/>
      <c r="AG52" s="41"/>
      <c r="AH52" s="41"/>
      <c r="AI52" s="45">
        <f t="shared" si="2"/>
        <v>0</v>
      </c>
      <c r="AJ52" s="96"/>
      <c r="AK52" s="96" t="s">
        <v>369</v>
      </c>
      <c r="AL52" s="96"/>
      <c r="AM52" s="76"/>
      <c r="AN52" s="33"/>
      <c r="AO52" s="33"/>
      <c r="AP52" s="33"/>
      <c r="AQ52" s="33"/>
      <c r="AR52" s="33"/>
      <c r="AS52" s="33"/>
      <c r="AT52" s="33"/>
      <c r="AU52" s="33"/>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39.75" customHeight="1" x14ac:dyDescent="0.2">
      <c r="A53" s="205" t="s">
        <v>370</v>
      </c>
      <c r="B53" s="205" t="s">
        <v>371</v>
      </c>
      <c r="C53" s="176" t="s">
        <v>23</v>
      </c>
      <c r="D53" s="176" t="s">
        <v>211</v>
      </c>
      <c r="E53" s="214" t="s">
        <v>372</v>
      </c>
      <c r="F53" s="237">
        <v>0.02</v>
      </c>
      <c r="G53" s="229">
        <v>0</v>
      </c>
      <c r="H53" s="229">
        <v>0</v>
      </c>
      <c r="I53" s="229">
        <v>0</v>
      </c>
      <c r="J53" s="238">
        <v>0.5</v>
      </c>
      <c r="K53" s="239">
        <v>0.5</v>
      </c>
      <c r="L53" s="237">
        <v>0.5</v>
      </c>
      <c r="M53" s="237"/>
      <c r="N53" s="237"/>
      <c r="O53" s="237"/>
      <c r="P53" s="237"/>
      <c r="Q53" s="211">
        <v>0</v>
      </c>
      <c r="R53" s="211"/>
      <c r="S53" s="211" t="s">
        <v>373</v>
      </c>
      <c r="T53" s="211"/>
      <c r="U53" s="260" t="s">
        <v>784</v>
      </c>
      <c r="V53" s="27" t="s">
        <v>375</v>
      </c>
      <c r="W53" s="27" t="s">
        <v>376</v>
      </c>
      <c r="X53" s="41"/>
      <c r="Y53" s="41"/>
      <c r="Z53" s="41">
        <v>2</v>
      </c>
      <c r="AA53" s="41">
        <v>2</v>
      </c>
      <c r="AB53" s="54">
        <v>2</v>
      </c>
      <c r="AC53" s="42" t="e">
        <f>SUM(#REF!)</f>
        <v>#REF!</v>
      </c>
      <c r="AD53" s="41"/>
      <c r="AE53" s="41"/>
      <c r="AF53" s="41"/>
      <c r="AG53" s="41">
        <v>0</v>
      </c>
      <c r="AH53" s="41"/>
      <c r="AI53" s="45" t="e">
        <f>+AH53/#REF!</f>
        <v>#REF!</v>
      </c>
      <c r="AJ53" s="25"/>
      <c r="AK53" s="25"/>
      <c r="AL53" s="25" t="s">
        <v>374</v>
      </c>
      <c r="AM53" s="55"/>
      <c r="AN53" s="33"/>
      <c r="AO53" s="33"/>
      <c r="AP53" s="33"/>
      <c r="AQ53" s="33"/>
      <c r="AR53" s="33"/>
      <c r="AS53" s="33"/>
      <c r="AT53" s="33"/>
      <c r="AU53" s="33"/>
      <c r="AV53" s="2"/>
      <c r="AW53" s="2"/>
      <c r="AX53" s="2"/>
      <c r="AY53" s="2"/>
      <c r="AZ53" s="2"/>
      <c r="BA53" s="2"/>
      <c r="BB53" s="2"/>
      <c r="BC53" s="2"/>
      <c r="BD53" s="2"/>
      <c r="BE53" s="2"/>
      <c r="BF53" s="2"/>
      <c r="BG53" s="2"/>
      <c r="BH53" s="2"/>
      <c r="BI53" s="2"/>
      <c r="BJ53" s="2"/>
      <c r="BK53" s="2"/>
      <c r="BL53" s="2"/>
      <c r="BM53" s="2"/>
      <c r="BN53" s="2"/>
      <c r="BO53" s="2"/>
      <c r="BP53" s="2"/>
      <c r="BQ53" s="2"/>
      <c r="BR53" s="2"/>
      <c r="BS53" s="2"/>
    </row>
    <row r="54" spans="1:71" ht="33" customHeight="1" x14ac:dyDescent="0.2">
      <c r="A54" s="205"/>
      <c r="B54" s="205"/>
      <c r="C54" s="177"/>
      <c r="D54" s="177"/>
      <c r="E54" s="214"/>
      <c r="F54" s="237"/>
      <c r="G54" s="229"/>
      <c r="H54" s="229"/>
      <c r="I54" s="229"/>
      <c r="J54" s="238"/>
      <c r="K54" s="239"/>
      <c r="L54" s="237"/>
      <c r="M54" s="237"/>
      <c r="N54" s="237"/>
      <c r="O54" s="237"/>
      <c r="P54" s="237"/>
      <c r="Q54" s="211" t="e">
        <f t="shared" si="3"/>
        <v>#DIV/0!</v>
      </c>
      <c r="R54" s="211"/>
      <c r="S54" s="211"/>
      <c r="T54" s="211"/>
      <c r="U54" s="261"/>
      <c r="V54" s="27" t="s">
        <v>377</v>
      </c>
      <c r="W54" s="27" t="s">
        <v>378</v>
      </c>
      <c r="X54" s="41"/>
      <c r="Y54" s="41"/>
      <c r="Z54" s="41">
        <v>0</v>
      </c>
      <c r="AA54" s="41">
        <v>28</v>
      </c>
      <c r="AB54" s="54">
        <v>29</v>
      </c>
      <c r="AC54" s="42">
        <f>SUM(X54:AB54)</f>
        <v>57</v>
      </c>
      <c r="AD54" s="41"/>
      <c r="AE54" s="41">
        <v>0</v>
      </c>
      <c r="AF54" s="41">
        <v>2</v>
      </c>
      <c r="AG54" s="41">
        <v>5</v>
      </c>
      <c r="AH54" s="41">
        <v>28</v>
      </c>
      <c r="AI54" s="45">
        <f t="shared" si="2"/>
        <v>1</v>
      </c>
      <c r="AJ54" s="25"/>
      <c r="AK54" s="25"/>
      <c r="AL54" s="25" t="s">
        <v>379</v>
      </c>
      <c r="AM54" s="66" t="s">
        <v>789</v>
      </c>
      <c r="AN54" s="33"/>
      <c r="AO54" s="33"/>
      <c r="AP54" s="33"/>
      <c r="AQ54" s="33"/>
      <c r="AR54" s="33"/>
      <c r="AS54" s="33"/>
      <c r="AT54" s="33"/>
      <c r="AU54" s="33"/>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33" customHeight="1" x14ac:dyDescent="0.2">
      <c r="A55" s="205"/>
      <c r="B55" s="205"/>
      <c r="C55" s="177"/>
      <c r="D55" s="177"/>
      <c r="E55" s="214"/>
      <c r="F55" s="237"/>
      <c r="G55" s="229"/>
      <c r="H55" s="229"/>
      <c r="I55" s="229"/>
      <c r="J55" s="238"/>
      <c r="K55" s="239"/>
      <c r="L55" s="237"/>
      <c r="M55" s="237"/>
      <c r="N55" s="237"/>
      <c r="O55" s="237"/>
      <c r="P55" s="237"/>
      <c r="Q55" s="211" t="e">
        <f t="shared" si="3"/>
        <v>#DIV/0!</v>
      </c>
      <c r="R55" s="211"/>
      <c r="S55" s="211"/>
      <c r="T55" s="211"/>
      <c r="U55" s="261"/>
      <c r="V55" s="27" t="s">
        <v>380</v>
      </c>
      <c r="W55" s="27" t="s">
        <v>381</v>
      </c>
      <c r="X55" s="41"/>
      <c r="Y55" s="41"/>
      <c r="Z55" s="41">
        <v>5</v>
      </c>
      <c r="AA55" s="41">
        <v>15</v>
      </c>
      <c r="AB55" s="54">
        <v>10</v>
      </c>
      <c r="AC55" s="42">
        <f>SUM(X55:AB55)</f>
        <v>30</v>
      </c>
      <c r="AD55" s="41"/>
      <c r="AE55" s="41">
        <v>0</v>
      </c>
      <c r="AF55" s="41">
        <v>0</v>
      </c>
      <c r="AG55" s="41">
        <v>7</v>
      </c>
      <c r="AH55" s="41">
        <v>15</v>
      </c>
      <c r="AI55" s="45">
        <f t="shared" si="2"/>
        <v>1</v>
      </c>
      <c r="AJ55" s="25" t="s">
        <v>382</v>
      </c>
      <c r="AK55" s="31" t="s">
        <v>383</v>
      </c>
      <c r="AL55" s="31" t="s">
        <v>384</v>
      </c>
      <c r="AM55" s="97" t="s">
        <v>790</v>
      </c>
      <c r="AN55" s="33"/>
      <c r="AO55" s="33"/>
      <c r="AP55" s="33"/>
      <c r="AQ55" s="33"/>
      <c r="AR55" s="33"/>
      <c r="AS55" s="33"/>
      <c r="AT55" s="33"/>
      <c r="AU55" s="33"/>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37.5" customHeight="1" x14ac:dyDescent="0.2">
      <c r="A56" s="205"/>
      <c r="B56" s="205"/>
      <c r="C56" s="178"/>
      <c r="D56" s="178"/>
      <c r="E56" s="72" t="s">
        <v>385</v>
      </c>
      <c r="F56" s="19">
        <v>0.18</v>
      </c>
      <c r="G56" s="34">
        <v>0.43</v>
      </c>
      <c r="H56" s="34">
        <v>0.68</v>
      </c>
      <c r="I56" s="20">
        <v>0.5</v>
      </c>
      <c r="J56" s="21">
        <v>0.5</v>
      </c>
      <c r="K56" s="22">
        <v>0.5</v>
      </c>
      <c r="L56" s="19">
        <v>1</v>
      </c>
      <c r="M56" s="19"/>
      <c r="N56" s="19"/>
      <c r="O56" s="19">
        <v>0.71</v>
      </c>
      <c r="P56" s="78"/>
      <c r="Q56" s="31">
        <f>+P56/I56</f>
        <v>0</v>
      </c>
      <c r="R56" s="92"/>
      <c r="S56" s="92"/>
      <c r="T56" s="92"/>
      <c r="U56" s="96" t="s">
        <v>386</v>
      </c>
      <c r="V56" s="27" t="s">
        <v>387</v>
      </c>
      <c r="W56" s="27" t="s">
        <v>388</v>
      </c>
      <c r="X56" s="41"/>
      <c r="Y56" s="41"/>
      <c r="Z56" s="41"/>
      <c r="AA56" s="41"/>
      <c r="AB56" s="54">
        <v>28</v>
      </c>
      <c r="AC56" s="42">
        <f>SUM(X56:AB56)</f>
        <v>28</v>
      </c>
      <c r="AD56" s="41">
        <v>56</v>
      </c>
      <c r="AE56" s="41">
        <v>0</v>
      </c>
      <c r="AF56" s="41"/>
      <c r="AG56" s="41"/>
      <c r="AH56" s="41"/>
      <c r="AI56" s="45" t="e">
        <f t="shared" si="2"/>
        <v>#DIV/0!</v>
      </c>
      <c r="AJ56" s="98"/>
      <c r="AK56" s="98"/>
      <c r="AL56" s="98"/>
      <c r="AM56" s="76"/>
      <c r="AN56" s="33"/>
      <c r="AO56" s="33"/>
      <c r="AP56" s="33"/>
      <c r="AQ56" s="33"/>
      <c r="AR56" s="33"/>
      <c r="AS56" s="33"/>
      <c r="AT56" s="33"/>
      <c r="AU56" s="33"/>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ht="24" customHeight="1" x14ac:dyDescent="0.2">
      <c r="A57" s="214" t="s">
        <v>389</v>
      </c>
      <c r="B57" s="205" t="s">
        <v>390</v>
      </c>
      <c r="C57" s="176" t="s">
        <v>391</v>
      </c>
      <c r="D57" s="176" t="s">
        <v>392</v>
      </c>
      <c r="E57" s="205" t="s">
        <v>393</v>
      </c>
      <c r="F57" s="237">
        <v>0.09</v>
      </c>
      <c r="G57" s="237">
        <v>0</v>
      </c>
      <c r="H57" s="246">
        <v>0</v>
      </c>
      <c r="I57" s="246"/>
      <c r="J57" s="238">
        <v>0.45</v>
      </c>
      <c r="K57" s="239">
        <v>0.45</v>
      </c>
      <c r="L57" s="237">
        <v>1</v>
      </c>
      <c r="M57" s="237"/>
      <c r="N57" s="237"/>
      <c r="O57" s="237"/>
      <c r="P57" s="237"/>
      <c r="Q57" s="211" t="e">
        <f>+P57/I57</f>
        <v>#DIV/0!</v>
      </c>
      <c r="R57" s="211" t="s">
        <v>394</v>
      </c>
      <c r="S57" s="260"/>
      <c r="T57" s="260"/>
      <c r="U57" s="285" t="s">
        <v>785</v>
      </c>
      <c r="V57" s="27" t="s">
        <v>395</v>
      </c>
      <c r="W57" s="27" t="s">
        <v>396</v>
      </c>
      <c r="X57" s="28"/>
      <c r="Y57" s="28"/>
      <c r="Z57" s="28">
        <v>1</v>
      </c>
      <c r="AA57" s="28">
        <v>1</v>
      </c>
      <c r="AB57" s="29">
        <v>1</v>
      </c>
      <c r="AC57" s="30">
        <v>1</v>
      </c>
      <c r="AD57" s="28"/>
      <c r="AE57" s="28"/>
      <c r="AF57" s="28"/>
      <c r="AG57" s="28"/>
      <c r="AH57" s="28">
        <v>1</v>
      </c>
      <c r="AI57" s="45">
        <f t="shared" si="2"/>
        <v>1</v>
      </c>
      <c r="AJ57" s="25" t="s">
        <v>397</v>
      </c>
      <c r="AK57" s="98"/>
      <c r="AL57" s="25" t="s">
        <v>398</v>
      </c>
      <c r="AM57" s="46" t="s">
        <v>399</v>
      </c>
      <c r="AN57" s="33"/>
      <c r="AO57" s="33"/>
      <c r="AP57" s="33"/>
      <c r="AQ57" s="33"/>
      <c r="AR57" s="33"/>
      <c r="AS57" s="33"/>
      <c r="AT57" s="33"/>
      <c r="AU57" s="33"/>
      <c r="AV57" s="2"/>
      <c r="AW57" s="2"/>
      <c r="AX57" s="2"/>
      <c r="AY57" s="2"/>
      <c r="AZ57" s="2"/>
      <c r="BA57" s="2"/>
      <c r="BB57" s="2"/>
      <c r="BC57" s="2"/>
      <c r="BD57" s="2"/>
      <c r="BE57" s="2"/>
      <c r="BF57" s="2"/>
      <c r="BG57" s="2"/>
      <c r="BH57" s="2"/>
      <c r="BI57" s="2"/>
      <c r="BJ57" s="2"/>
      <c r="BK57" s="2"/>
      <c r="BL57" s="2"/>
      <c r="BM57" s="2"/>
      <c r="BN57" s="2"/>
      <c r="BO57" s="2"/>
      <c r="BP57" s="2"/>
      <c r="BQ57" s="2"/>
      <c r="BR57" s="2"/>
      <c r="BS57" s="2"/>
    </row>
    <row r="58" spans="1:71" ht="24" customHeight="1" x14ac:dyDescent="0.2">
      <c r="A58" s="214"/>
      <c r="B58" s="205"/>
      <c r="C58" s="177"/>
      <c r="D58" s="177"/>
      <c r="E58" s="205"/>
      <c r="F58" s="237"/>
      <c r="G58" s="237"/>
      <c r="H58" s="246"/>
      <c r="I58" s="246"/>
      <c r="J58" s="238"/>
      <c r="K58" s="239"/>
      <c r="L58" s="237"/>
      <c r="M58" s="237"/>
      <c r="N58" s="237"/>
      <c r="O58" s="237"/>
      <c r="P58" s="237"/>
      <c r="Q58" s="211" t="e">
        <v>#DIV/0!</v>
      </c>
      <c r="R58" s="211"/>
      <c r="S58" s="260"/>
      <c r="T58" s="260"/>
      <c r="U58" s="261"/>
      <c r="V58" s="27" t="s">
        <v>400</v>
      </c>
      <c r="W58" s="27" t="s">
        <v>401</v>
      </c>
      <c r="X58" s="28"/>
      <c r="Y58" s="28"/>
      <c r="Z58" s="41"/>
      <c r="AA58" s="28">
        <v>0.93</v>
      </c>
      <c r="AB58" s="29">
        <v>1</v>
      </c>
      <c r="AC58" s="42"/>
      <c r="AD58" s="28"/>
      <c r="AE58" s="28"/>
      <c r="AF58" s="28"/>
      <c r="AG58" s="28"/>
      <c r="AH58" s="28">
        <v>0.93</v>
      </c>
      <c r="AI58" s="45">
        <f t="shared" si="2"/>
        <v>1</v>
      </c>
      <c r="AJ58" s="25" t="s">
        <v>402</v>
      </c>
      <c r="AK58" s="99"/>
      <c r="AL58" s="25" t="s">
        <v>403</v>
      </c>
      <c r="AM58" s="46" t="s">
        <v>404</v>
      </c>
      <c r="AN58" s="33"/>
      <c r="AO58" s="33"/>
      <c r="AP58" s="33"/>
      <c r="AQ58" s="33"/>
      <c r="AR58" s="33"/>
      <c r="AS58" s="33"/>
      <c r="AT58" s="33"/>
      <c r="AU58" s="33"/>
      <c r="AV58" s="2"/>
      <c r="AW58" s="2"/>
      <c r="AX58" s="2"/>
      <c r="AY58" s="2"/>
      <c r="AZ58" s="2"/>
      <c r="BA58" s="2"/>
      <c r="BB58" s="2"/>
      <c r="BC58" s="2"/>
      <c r="BD58" s="2"/>
      <c r="BE58" s="2"/>
      <c r="BF58" s="2"/>
      <c r="BG58" s="2"/>
      <c r="BH58" s="2"/>
      <c r="BI58" s="2"/>
      <c r="BJ58" s="2"/>
      <c r="BK58" s="2"/>
      <c r="BL58" s="2"/>
      <c r="BM58" s="2"/>
      <c r="BN58" s="2"/>
      <c r="BO58" s="2"/>
      <c r="BP58" s="2"/>
      <c r="BQ58" s="2"/>
      <c r="BR58" s="2"/>
      <c r="BS58" s="2"/>
    </row>
    <row r="59" spans="1:71" ht="24" customHeight="1" x14ac:dyDescent="0.2">
      <c r="A59" s="214"/>
      <c r="B59" s="205"/>
      <c r="C59" s="178"/>
      <c r="D59" s="178"/>
      <c r="E59" s="205"/>
      <c r="F59" s="237"/>
      <c r="G59" s="237"/>
      <c r="H59" s="246"/>
      <c r="I59" s="246"/>
      <c r="J59" s="238"/>
      <c r="K59" s="239"/>
      <c r="L59" s="237"/>
      <c r="M59" s="237"/>
      <c r="N59" s="237"/>
      <c r="O59" s="237"/>
      <c r="P59" s="237"/>
      <c r="Q59" s="211" t="e">
        <v>#DIV/0!</v>
      </c>
      <c r="R59" s="211"/>
      <c r="S59" s="260"/>
      <c r="T59" s="260"/>
      <c r="U59" s="261"/>
      <c r="V59" s="213" t="s">
        <v>405</v>
      </c>
      <c r="W59" s="262" t="s">
        <v>406</v>
      </c>
      <c r="X59" s="263"/>
      <c r="Y59" s="263">
        <v>6</v>
      </c>
      <c r="Z59" s="264">
        <v>8</v>
      </c>
      <c r="AA59" s="263">
        <v>9</v>
      </c>
      <c r="AB59" s="265">
        <v>9</v>
      </c>
      <c r="AC59" s="266">
        <f>SUM(Y59:AB60)</f>
        <v>32</v>
      </c>
      <c r="AD59" s="263">
        <v>25</v>
      </c>
      <c r="AE59" s="264">
        <v>0</v>
      </c>
      <c r="AF59" s="264">
        <v>0</v>
      </c>
      <c r="AG59" s="264">
        <v>7</v>
      </c>
      <c r="AH59" s="264">
        <v>9</v>
      </c>
      <c r="AI59" s="45">
        <f t="shared" si="2"/>
        <v>1</v>
      </c>
      <c r="AJ59" s="211" t="s">
        <v>407</v>
      </c>
      <c r="AK59" s="211" t="s">
        <v>408</v>
      </c>
      <c r="AL59" s="211" t="s">
        <v>409</v>
      </c>
      <c r="AM59" s="267" t="s">
        <v>410</v>
      </c>
      <c r="AN59" s="33"/>
      <c r="AO59" s="33"/>
      <c r="AP59" s="33"/>
      <c r="AQ59" s="33"/>
      <c r="AR59" s="33"/>
      <c r="AS59" s="33"/>
      <c r="AT59" s="33"/>
      <c r="AU59" s="33"/>
      <c r="AV59" s="2"/>
      <c r="AW59" s="2"/>
      <c r="AX59" s="2"/>
      <c r="AY59" s="2"/>
      <c r="AZ59" s="2"/>
      <c r="BA59" s="2"/>
      <c r="BB59" s="2"/>
      <c r="BC59" s="2"/>
      <c r="BD59" s="2"/>
      <c r="BE59" s="2"/>
      <c r="BF59" s="2"/>
      <c r="BG59" s="2"/>
      <c r="BH59" s="2"/>
      <c r="BI59" s="2"/>
      <c r="BJ59" s="2"/>
      <c r="BK59" s="2"/>
      <c r="BL59" s="2"/>
      <c r="BM59" s="2"/>
      <c r="BN59" s="2"/>
      <c r="BO59" s="2"/>
      <c r="BP59" s="2"/>
      <c r="BQ59" s="2"/>
      <c r="BR59" s="2"/>
      <c r="BS59" s="2"/>
    </row>
    <row r="60" spans="1:71" ht="30" customHeight="1" x14ac:dyDescent="0.2">
      <c r="A60" s="214"/>
      <c r="B60" s="205"/>
      <c r="C60" s="176" t="s">
        <v>23</v>
      </c>
      <c r="D60" s="176" t="s">
        <v>211</v>
      </c>
      <c r="E60" s="18" t="s">
        <v>411</v>
      </c>
      <c r="F60" s="19">
        <v>0.43</v>
      </c>
      <c r="G60" s="19">
        <v>0.64</v>
      </c>
      <c r="H60" s="19">
        <v>0.73</v>
      </c>
      <c r="I60" s="20"/>
      <c r="J60" s="21">
        <v>1</v>
      </c>
      <c r="K60" s="22">
        <v>1</v>
      </c>
      <c r="L60" s="19"/>
      <c r="M60" s="19"/>
      <c r="N60" s="19"/>
      <c r="O60" s="19">
        <v>0.77</v>
      </c>
      <c r="P60" s="78"/>
      <c r="Q60" s="31" t="e">
        <f>+P60/I60</f>
        <v>#DIV/0!</v>
      </c>
      <c r="R60" s="92"/>
      <c r="S60" s="92"/>
      <c r="T60" s="92"/>
      <c r="U60" s="96" t="s">
        <v>412</v>
      </c>
      <c r="V60" s="213"/>
      <c r="W60" s="262"/>
      <c r="X60" s="263"/>
      <c r="Y60" s="263"/>
      <c r="Z60" s="264"/>
      <c r="AA60" s="263"/>
      <c r="AB60" s="265"/>
      <c r="AC60" s="266"/>
      <c r="AD60" s="263"/>
      <c r="AE60" s="264"/>
      <c r="AF60" s="264"/>
      <c r="AG60" s="264"/>
      <c r="AH60" s="264"/>
      <c r="AI60" s="45" t="e">
        <f t="shared" si="2"/>
        <v>#DIV/0!</v>
      </c>
      <c r="AJ60" s="211"/>
      <c r="AK60" s="211"/>
      <c r="AL60" s="211"/>
      <c r="AM60" s="267"/>
      <c r="AN60" s="33"/>
      <c r="AO60" s="33"/>
      <c r="AP60" s="33"/>
      <c r="AQ60" s="33"/>
      <c r="AR60" s="33"/>
      <c r="AS60" s="33"/>
      <c r="AT60" s="33"/>
      <c r="AU60" s="33"/>
      <c r="AV60" s="2"/>
      <c r="AW60" s="2"/>
      <c r="AX60" s="2"/>
      <c r="AY60" s="2"/>
      <c r="AZ60" s="2"/>
      <c r="BA60" s="2"/>
      <c r="BB60" s="2"/>
      <c r="BC60" s="2"/>
      <c r="BD60" s="2"/>
      <c r="BE60" s="2"/>
      <c r="BF60" s="2"/>
      <c r="BG60" s="2"/>
      <c r="BH60" s="2"/>
      <c r="BI60" s="2"/>
      <c r="BJ60" s="2"/>
      <c r="BK60" s="2"/>
      <c r="BL60" s="2"/>
      <c r="BM60" s="2"/>
      <c r="BN60" s="2"/>
      <c r="BO60" s="2"/>
      <c r="BP60" s="2"/>
      <c r="BQ60" s="2"/>
      <c r="BR60" s="2"/>
      <c r="BS60" s="2"/>
    </row>
    <row r="61" spans="1:71" ht="24" customHeight="1" x14ac:dyDescent="0.2">
      <c r="A61" s="214"/>
      <c r="B61" s="205"/>
      <c r="C61" s="178"/>
      <c r="D61" s="178"/>
      <c r="E61" s="18" t="s">
        <v>413</v>
      </c>
      <c r="F61" s="19">
        <v>0</v>
      </c>
      <c r="G61" s="19"/>
      <c r="H61" s="20">
        <v>0.2</v>
      </c>
      <c r="I61" s="20">
        <v>0.5</v>
      </c>
      <c r="J61" s="21">
        <v>1</v>
      </c>
      <c r="K61" s="22">
        <f>SUM(F61:J61)</f>
        <v>1.7</v>
      </c>
      <c r="L61" s="19"/>
      <c r="M61" s="19"/>
      <c r="N61" s="19"/>
      <c r="O61" s="19">
        <v>1</v>
      </c>
      <c r="P61" s="78"/>
      <c r="Q61" s="31">
        <f>+P61/I61</f>
        <v>0</v>
      </c>
      <c r="R61" s="31"/>
      <c r="S61" s="31"/>
      <c r="T61" s="31" t="s">
        <v>414</v>
      </c>
      <c r="U61" s="96" t="s">
        <v>414</v>
      </c>
      <c r="V61" s="26" t="s">
        <v>415</v>
      </c>
      <c r="W61" s="27" t="s">
        <v>416</v>
      </c>
      <c r="X61" s="41"/>
      <c r="Y61" s="41"/>
      <c r="Z61" s="100">
        <v>2</v>
      </c>
      <c r="AA61" s="41">
        <v>2</v>
      </c>
      <c r="AB61" s="54" t="s">
        <v>798</v>
      </c>
      <c r="AC61" s="101">
        <v>2</v>
      </c>
      <c r="AD61" s="100"/>
      <c r="AE61" s="100">
        <v>0</v>
      </c>
      <c r="AF61" s="100">
        <v>1</v>
      </c>
      <c r="AG61" s="100">
        <v>1</v>
      </c>
      <c r="AH61" s="100">
        <v>2</v>
      </c>
      <c r="AI61" s="45">
        <f t="shared" si="2"/>
        <v>1</v>
      </c>
      <c r="AJ61" s="25" t="s">
        <v>417</v>
      </c>
      <c r="AK61" s="25" t="s">
        <v>418</v>
      </c>
      <c r="AL61" s="25" t="s">
        <v>419</v>
      </c>
      <c r="AM61" s="66" t="s">
        <v>420</v>
      </c>
      <c r="AN61" s="33"/>
      <c r="AO61" s="33"/>
      <c r="AP61" s="33"/>
      <c r="AQ61" s="33"/>
      <c r="AR61" s="33"/>
      <c r="AS61" s="33"/>
      <c r="AT61" s="33"/>
      <c r="AU61" s="33"/>
      <c r="AV61" s="2"/>
      <c r="AW61" s="2"/>
      <c r="AX61" s="2"/>
      <c r="AY61" s="2"/>
      <c r="AZ61" s="2"/>
      <c r="BA61" s="2"/>
      <c r="BB61" s="2"/>
      <c r="BC61" s="2"/>
      <c r="BD61" s="2"/>
      <c r="BE61" s="2"/>
      <c r="BF61" s="2"/>
      <c r="BG61" s="2"/>
      <c r="BH61" s="2"/>
      <c r="BI61" s="2"/>
      <c r="BJ61" s="2"/>
      <c r="BK61" s="2"/>
      <c r="BL61" s="2"/>
      <c r="BM61" s="2"/>
      <c r="BN61" s="2"/>
      <c r="BO61" s="2"/>
      <c r="BP61" s="2"/>
      <c r="BQ61" s="2"/>
      <c r="BR61" s="2"/>
      <c r="BS61" s="2"/>
    </row>
    <row r="62" spans="1:71" ht="25.5" customHeight="1" x14ac:dyDescent="0.2">
      <c r="A62" s="268" t="s">
        <v>421</v>
      </c>
      <c r="B62" s="205" t="s">
        <v>422</v>
      </c>
      <c r="C62" s="176" t="s">
        <v>23</v>
      </c>
      <c r="D62" s="47" t="s">
        <v>211</v>
      </c>
      <c r="E62" s="214" t="s">
        <v>423</v>
      </c>
      <c r="F62" s="237">
        <v>0</v>
      </c>
      <c r="G62" s="237"/>
      <c r="H62" s="237"/>
      <c r="I62" s="246">
        <v>0.05</v>
      </c>
      <c r="J62" s="238">
        <v>0.1</v>
      </c>
      <c r="K62" s="239">
        <v>0.1</v>
      </c>
      <c r="L62" s="237">
        <v>0.5</v>
      </c>
      <c r="M62" s="237"/>
      <c r="N62" s="237"/>
      <c r="O62" s="237"/>
      <c r="P62" s="237"/>
      <c r="Q62" s="260">
        <f>+P62/I62</f>
        <v>0</v>
      </c>
      <c r="R62" s="260"/>
      <c r="S62" s="260"/>
      <c r="T62" s="211" t="s">
        <v>424</v>
      </c>
      <c r="U62" s="269" t="s">
        <v>786</v>
      </c>
      <c r="V62" s="27" t="s">
        <v>429</v>
      </c>
      <c r="W62" s="27" t="s">
        <v>430</v>
      </c>
      <c r="X62" s="28">
        <v>0</v>
      </c>
      <c r="Y62" s="28">
        <v>0</v>
      </c>
      <c r="Z62" s="28">
        <v>0.1</v>
      </c>
      <c r="AA62" s="28">
        <v>0.15</v>
      </c>
      <c r="AB62" s="54">
        <v>0.15</v>
      </c>
      <c r="AC62" s="30">
        <v>1</v>
      </c>
      <c r="AD62" s="41"/>
      <c r="AE62" s="28">
        <v>0.85</v>
      </c>
      <c r="AF62" s="28">
        <v>0.85</v>
      </c>
      <c r="AG62" s="28">
        <v>0.9</v>
      </c>
      <c r="AH62" s="28">
        <v>1</v>
      </c>
      <c r="AI62" s="45" t="e">
        <f>+AH62/#REF!</f>
        <v>#REF!</v>
      </c>
      <c r="AJ62" s="31" t="s">
        <v>425</v>
      </c>
      <c r="AK62" s="31" t="s">
        <v>426</v>
      </c>
      <c r="AL62" s="31" t="s">
        <v>427</v>
      </c>
      <c r="AM62" s="66" t="s">
        <v>428</v>
      </c>
      <c r="AN62" s="33"/>
      <c r="AO62" s="33"/>
      <c r="AP62" s="33"/>
      <c r="AQ62" s="33"/>
      <c r="AR62" s="33"/>
      <c r="AS62" s="33"/>
      <c r="AT62" s="33"/>
      <c r="AU62" s="33"/>
      <c r="AV62" s="2"/>
      <c r="AW62" s="2"/>
      <c r="AX62" s="2"/>
      <c r="AY62" s="2"/>
      <c r="AZ62" s="2"/>
      <c r="BA62" s="2"/>
      <c r="BB62" s="2"/>
      <c r="BC62" s="2"/>
      <c r="BD62" s="2"/>
      <c r="BE62" s="2"/>
      <c r="BF62" s="2"/>
      <c r="BG62" s="2"/>
      <c r="BH62" s="2"/>
      <c r="BI62" s="2"/>
      <c r="BJ62" s="2"/>
      <c r="BK62" s="2"/>
      <c r="BL62" s="2"/>
      <c r="BM62" s="2"/>
      <c r="BN62" s="2"/>
      <c r="BO62" s="2"/>
      <c r="BP62" s="2"/>
      <c r="BQ62" s="2"/>
      <c r="BR62" s="2"/>
      <c r="BS62" s="2"/>
    </row>
    <row r="63" spans="1:71" ht="25.5" customHeight="1" x14ac:dyDescent="0.2">
      <c r="A63" s="268"/>
      <c r="B63" s="205"/>
      <c r="C63" s="177"/>
      <c r="D63" s="47" t="s">
        <v>211</v>
      </c>
      <c r="E63" s="214"/>
      <c r="F63" s="237"/>
      <c r="G63" s="237"/>
      <c r="H63" s="237"/>
      <c r="I63" s="246"/>
      <c r="J63" s="238"/>
      <c r="K63" s="239"/>
      <c r="L63" s="237"/>
      <c r="M63" s="237"/>
      <c r="N63" s="237"/>
      <c r="O63" s="237"/>
      <c r="P63" s="237"/>
      <c r="Q63" s="260"/>
      <c r="R63" s="260"/>
      <c r="S63" s="260"/>
      <c r="T63" s="211"/>
      <c r="U63" s="270"/>
      <c r="V63" s="27" t="s">
        <v>431</v>
      </c>
      <c r="W63" s="27" t="s">
        <v>432</v>
      </c>
      <c r="X63" s="41">
        <v>0</v>
      </c>
      <c r="Y63" s="41">
        <v>0</v>
      </c>
      <c r="Z63" s="41">
        <v>0</v>
      </c>
      <c r="AA63" s="41">
        <v>3</v>
      </c>
      <c r="AB63" s="54">
        <v>2</v>
      </c>
      <c r="AC63" s="101">
        <f t="shared" ref="AC63:AC66" si="5">SUM(X63:AB63)</f>
        <v>5</v>
      </c>
      <c r="AD63" s="41"/>
      <c r="AE63" s="100">
        <v>0</v>
      </c>
      <c r="AF63" s="100">
        <v>0</v>
      </c>
      <c r="AG63" s="100">
        <v>2</v>
      </c>
      <c r="AH63" s="100">
        <v>3</v>
      </c>
      <c r="AI63" s="45">
        <f t="shared" ref="AI63:AI111" si="6">+AH63/AA63</f>
        <v>1</v>
      </c>
      <c r="AJ63" s="31" t="s">
        <v>433</v>
      </c>
      <c r="AK63" s="31" t="s">
        <v>434</v>
      </c>
      <c r="AL63" s="31" t="s">
        <v>435</v>
      </c>
      <c r="AM63" s="76" t="s">
        <v>436</v>
      </c>
      <c r="AN63" s="33"/>
      <c r="AO63" s="33"/>
      <c r="AP63" s="33"/>
      <c r="AQ63" s="33"/>
      <c r="AR63" s="33"/>
      <c r="AS63" s="33"/>
      <c r="AT63" s="33"/>
      <c r="AU63" s="33"/>
      <c r="AV63" s="2"/>
      <c r="AW63" s="2"/>
      <c r="AX63" s="2"/>
      <c r="AY63" s="2"/>
      <c r="AZ63" s="2"/>
      <c r="BA63" s="2"/>
      <c r="BB63" s="2"/>
      <c r="BC63" s="2"/>
      <c r="BD63" s="2"/>
      <c r="BE63" s="2"/>
      <c r="BF63" s="2"/>
      <c r="BG63" s="2"/>
      <c r="BH63" s="2"/>
      <c r="BI63" s="2"/>
      <c r="BJ63" s="2"/>
      <c r="BK63" s="2"/>
      <c r="BL63" s="2"/>
      <c r="BM63" s="2"/>
      <c r="BN63" s="2"/>
      <c r="BO63" s="2"/>
      <c r="BP63" s="2"/>
      <c r="BQ63" s="2"/>
      <c r="BR63" s="2"/>
      <c r="BS63" s="2"/>
    </row>
    <row r="64" spans="1:71" ht="25.5" customHeight="1" x14ac:dyDescent="0.2">
      <c r="A64" s="268"/>
      <c r="B64" s="205"/>
      <c r="C64" s="177"/>
      <c r="D64" s="176" t="s">
        <v>437</v>
      </c>
      <c r="E64" s="214"/>
      <c r="F64" s="237"/>
      <c r="G64" s="237"/>
      <c r="H64" s="237"/>
      <c r="I64" s="246"/>
      <c r="J64" s="238"/>
      <c r="K64" s="239"/>
      <c r="L64" s="237"/>
      <c r="M64" s="237"/>
      <c r="N64" s="237"/>
      <c r="O64" s="237"/>
      <c r="P64" s="237"/>
      <c r="Q64" s="260" t="e">
        <f t="shared" ref="Q64:Q66" si="7">M64/I64</f>
        <v>#DIV/0!</v>
      </c>
      <c r="R64" s="260"/>
      <c r="S64" s="260"/>
      <c r="T64" s="211"/>
      <c r="U64" s="270"/>
      <c r="V64" s="26" t="s">
        <v>438</v>
      </c>
      <c r="W64" s="26" t="s">
        <v>439</v>
      </c>
      <c r="X64" s="41"/>
      <c r="Y64" s="41">
        <v>16</v>
      </c>
      <c r="Z64" s="41">
        <v>15</v>
      </c>
      <c r="AA64" s="41">
        <v>13</v>
      </c>
      <c r="AB64" s="54">
        <v>12</v>
      </c>
      <c r="AC64" s="101">
        <f t="shared" si="5"/>
        <v>56</v>
      </c>
      <c r="AD64" s="41"/>
      <c r="AE64" s="100">
        <v>0</v>
      </c>
      <c r="AF64" s="100">
        <v>3</v>
      </c>
      <c r="AG64" s="100">
        <v>8</v>
      </c>
      <c r="AH64" s="100">
        <v>13</v>
      </c>
      <c r="AI64" s="45">
        <f t="shared" si="6"/>
        <v>1</v>
      </c>
      <c r="AJ64" s="31" t="s">
        <v>440</v>
      </c>
      <c r="AK64" s="31" t="s">
        <v>441</v>
      </c>
      <c r="AL64" s="31" t="s">
        <v>442</v>
      </c>
      <c r="AM64" s="66" t="s">
        <v>443</v>
      </c>
      <c r="AN64" s="33"/>
      <c r="AO64" s="33"/>
      <c r="AP64" s="33"/>
      <c r="AQ64" s="33"/>
      <c r="AR64" s="33"/>
      <c r="AS64" s="33"/>
      <c r="AT64" s="33"/>
      <c r="AU64" s="33"/>
      <c r="AV64" s="2"/>
      <c r="AW64" s="2"/>
      <c r="AX64" s="2"/>
      <c r="AY64" s="2"/>
      <c r="AZ64" s="2"/>
      <c r="BA64" s="2"/>
      <c r="BB64" s="2"/>
      <c r="BC64" s="2"/>
      <c r="BD64" s="2"/>
      <c r="BE64" s="2"/>
      <c r="BF64" s="2"/>
      <c r="BG64" s="2"/>
      <c r="BH64" s="2"/>
      <c r="BI64" s="2"/>
      <c r="BJ64" s="2"/>
      <c r="BK64" s="2"/>
      <c r="BL64" s="2"/>
      <c r="BM64" s="2"/>
      <c r="BN64" s="2"/>
      <c r="BO64" s="2"/>
      <c r="BP64" s="2"/>
      <c r="BQ64" s="2"/>
      <c r="BR64" s="2"/>
      <c r="BS64" s="2"/>
    </row>
    <row r="65" spans="1:71" ht="25.5" customHeight="1" x14ac:dyDescent="0.2">
      <c r="A65" s="268"/>
      <c r="B65" s="205"/>
      <c r="C65" s="177"/>
      <c r="D65" s="177"/>
      <c r="E65" s="214"/>
      <c r="F65" s="237"/>
      <c r="G65" s="237"/>
      <c r="H65" s="237"/>
      <c r="I65" s="246"/>
      <c r="J65" s="238"/>
      <c r="K65" s="239"/>
      <c r="L65" s="237"/>
      <c r="M65" s="237"/>
      <c r="N65" s="237"/>
      <c r="O65" s="237"/>
      <c r="P65" s="237"/>
      <c r="Q65" s="260" t="e">
        <f t="shared" si="7"/>
        <v>#DIV/0!</v>
      </c>
      <c r="R65" s="260"/>
      <c r="S65" s="260"/>
      <c r="T65" s="211"/>
      <c r="U65" s="270"/>
      <c r="V65" s="26" t="s">
        <v>444</v>
      </c>
      <c r="W65" s="26" t="s">
        <v>449</v>
      </c>
      <c r="X65" s="41"/>
      <c r="Y65" s="41"/>
      <c r="Z65" s="100"/>
      <c r="AA65" s="41"/>
      <c r="AB65" s="54">
        <v>1</v>
      </c>
      <c r="AC65" s="101" t="e">
        <f>SUM(#REF!)</f>
        <v>#REF!</v>
      </c>
      <c r="AD65" s="41"/>
      <c r="AE65" s="100">
        <v>0</v>
      </c>
      <c r="AF65" s="100">
        <v>0</v>
      </c>
      <c r="AG65" s="100">
        <v>0</v>
      </c>
      <c r="AH65" s="100">
        <v>1</v>
      </c>
      <c r="AI65" s="45" t="e">
        <f>+AH65/#REF!</f>
        <v>#REF!</v>
      </c>
      <c r="AJ65" s="31" t="s">
        <v>445</v>
      </c>
      <c r="AK65" s="31" t="s">
        <v>446</v>
      </c>
      <c r="AL65" s="31" t="s">
        <v>447</v>
      </c>
      <c r="AM65" s="66" t="s">
        <v>448</v>
      </c>
      <c r="AN65" s="33"/>
      <c r="AO65" s="33"/>
      <c r="AP65" s="33"/>
      <c r="AQ65" s="33"/>
      <c r="AR65" s="33"/>
      <c r="AS65" s="33"/>
      <c r="AT65" s="33"/>
      <c r="AU65" s="33"/>
      <c r="AV65" s="2"/>
      <c r="AW65" s="2"/>
      <c r="AX65" s="2"/>
      <c r="AY65" s="2"/>
      <c r="AZ65" s="2"/>
      <c r="BA65" s="2"/>
      <c r="BB65" s="2"/>
      <c r="BC65" s="2"/>
      <c r="BD65" s="2"/>
      <c r="BE65" s="2"/>
      <c r="BF65" s="2"/>
      <c r="BG65" s="2"/>
      <c r="BH65" s="2"/>
      <c r="BI65" s="2"/>
      <c r="BJ65" s="2"/>
      <c r="BK65" s="2"/>
      <c r="BL65" s="2"/>
      <c r="BM65" s="2"/>
      <c r="BN65" s="2"/>
      <c r="BO65" s="2"/>
      <c r="BP65" s="2"/>
      <c r="BQ65" s="2"/>
      <c r="BR65" s="2"/>
      <c r="BS65" s="2"/>
    </row>
    <row r="66" spans="1:71" ht="24.75" customHeight="1" x14ac:dyDescent="0.2">
      <c r="A66" s="268"/>
      <c r="B66" s="205"/>
      <c r="C66" s="177"/>
      <c r="D66" s="177"/>
      <c r="E66" s="214"/>
      <c r="F66" s="237"/>
      <c r="G66" s="237"/>
      <c r="H66" s="237"/>
      <c r="I66" s="246"/>
      <c r="J66" s="238"/>
      <c r="K66" s="239"/>
      <c r="L66" s="237"/>
      <c r="M66" s="237"/>
      <c r="N66" s="237"/>
      <c r="O66" s="237"/>
      <c r="P66" s="237"/>
      <c r="Q66" s="260" t="e">
        <f t="shared" si="7"/>
        <v>#DIV/0!</v>
      </c>
      <c r="R66" s="260"/>
      <c r="S66" s="260"/>
      <c r="T66" s="211"/>
      <c r="U66" s="271"/>
      <c r="V66" s="26" t="s">
        <v>450</v>
      </c>
      <c r="W66" s="26" t="s">
        <v>451</v>
      </c>
      <c r="X66" s="41">
        <v>80</v>
      </c>
      <c r="Y66" s="102">
        <v>761.49</v>
      </c>
      <c r="Z66" s="102">
        <v>914</v>
      </c>
      <c r="AA66" s="102">
        <v>2000</v>
      </c>
      <c r="AB66" s="103">
        <f>(1439-200)+6</f>
        <v>1245</v>
      </c>
      <c r="AC66" s="101">
        <f t="shared" si="5"/>
        <v>5000.49</v>
      </c>
      <c r="AD66" s="102"/>
      <c r="AE66" s="100">
        <v>0</v>
      </c>
      <c r="AF66" s="100">
        <v>0</v>
      </c>
      <c r="AG66" s="100" t="s">
        <v>452</v>
      </c>
      <c r="AH66" s="100">
        <v>1998.4</v>
      </c>
      <c r="AI66" s="45">
        <f t="shared" si="6"/>
        <v>0.99920000000000009</v>
      </c>
      <c r="AJ66" s="31" t="s">
        <v>453</v>
      </c>
      <c r="AK66" s="31" t="s">
        <v>454</v>
      </c>
      <c r="AL66" s="31" t="s">
        <v>455</v>
      </c>
      <c r="AM66" s="66" t="s">
        <v>456</v>
      </c>
      <c r="AN66" s="33"/>
      <c r="AO66" s="33"/>
      <c r="AP66" s="33"/>
      <c r="AQ66" s="33"/>
      <c r="AR66" s="33"/>
      <c r="AS66" s="33"/>
      <c r="AT66" s="33"/>
      <c r="AU66" s="33"/>
      <c r="AV66" s="2"/>
      <c r="AW66" s="2"/>
      <c r="AX66" s="2"/>
      <c r="AY66" s="2"/>
      <c r="AZ66" s="2"/>
      <c r="BA66" s="2"/>
      <c r="BB66" s="2"/>
      <c r="BC66" s="2"/>
      <c r="BD66" s="2"/>
      <c r="BE66" s="2"/>
      <c r="BF66" s="2"/>
      <c r="BG66" s="2"/>
      <c r="BH66" s="2"/>
      <c r="BI66" s="2"/>
      <c r="BJ66" s="2"/>
      <c r="BK66" s="2"/>
      <c r="BL66" s="2"/>
      <c r="BM66" s="2"/>
      <c r="BN66" s="2"/>
      <c r="BO66" s="2"/>
      <c r="BP66" s="2"/>
      <c r="BQ66" s="2"/>
      <c r="BR66" s="2"/>
      <c r="BS66" s="2"/>
    </row>
    <row r="67" spans="1:71" ht="58.5" customHeight="1" x14ac:dyDescent="0.2">
      <c r="A67" s="268"/>
      <c r="B67" s="205"/>
      <c r="C67" s="177"/>
      <c r="D67" s="177"/>
      <c r="E67" s="48" t="s">
        <v>457</v>
      </c>
      <c r="F67" s="49">
        <v>0</v>
      </c>
      <c r="G67" s="49"/>
      <c r="H67" s="49"/>
      <c r="I67" s="50">
        <v>0.2</v>
      </c>
      <c r="J67" s="51">
        <v>0.4</v>
      </c>
      <c r="K67" s="104">
        <f>SUM(F67:J67)</f>
        <v>0.60000000000000009</v>
      </c>
      <c r="L67" s="49">
        <v>1</v>
      </c>
      <c r="M67" s="49"/>
      <c r="N67" s="49"/>
      <c r="O67" s="49">
        <v>0.2</v>
      </c>
      <c r="P67" s="105"/>
      <c r="Q67" s="52">
        <f>+P67/I67</f>
        <v>0</v>
      </c>
      <c r="R67" s="52"/>
      <c r="S67" s="52"/>
      <c r="T67" s="52" t="s">
        <v>458</v>
      </c>
      <c r="U67" s="106"/>
      <c r="V67" s="213"/>
      <c r="W67" s="213"/>
      <c r="X67" s="263"/>
      <c r="Y67" s="263"/>
      <c r="Z67" s="263">
        <v>14</v>
      </c>
      <c r="AA67" s="263">
        <v>9</v>
      </c>
      <c r="AB67" s="265"/>
      <c r="AC67" s="275">
        <v>14</v>
      </c>
      <c r="AD67" s="263"/>
      <c r="AE67" s="264">
        <v>3</v>
      </c>
      <c r="AF67" s="264">
        <v>6</v>
      </c>
      <c r="AG67" s="264">
        <v>9</v>
      </c>
      <c r="AH67" s="264">
        <v>9</v>
      </c>
      <c r="AI67" s="45">
        <f t="shared" si="6"/>
        <v>1</v>
      </c>
      <c r="AJ67" s="212" t="s">
        <v>459</v>
      </c>
      <c r="AK67" s="211" t="s">
        <v>460</v>
      </c>
      <c r="AL67" s="211" t="s">
        <v>458</v>
      </c>
      <c r="AM67" s="66" t="s">
        <v>461</v>
      </c>
      <c r="AN67" s="33"/>
      <c r="AO67" s="33"/>
      <c r="AP67" s="33"/>
      <c r="AQ67" s="33"/>
      <c r="AR67" s="33"/>
      <c r="AS67" s="33"/>
      <c r="AT67" s="33"/>
      <c r="AU67" s="33"/>
      <c r="AV67" s="2"/>
      <c r="AW67" s="2"/>
      <c r="AX67" s="2"/>
      <c r="AY67" s="2"/>
      <c r="AZ67" s="2"/>
      <c r="BA67" s="2"/>
      <c r="BB67" s="2"/>
      <c r="BC67" s="2"/>
      <c r="BD67" s="2"/>
      <c r="BE67" s="2"/>
      <c r="BF67" s="2"/>
      <c r="BG67" s="2"/>
      <c r="BH67" s="2"/>
      <c r="BI67" s="2"/>
      <c r="BJ67" s="2"/>
      <c r="BK67" s="2"/>
      <c r="BL67" s="2"/>
      <c r="BM67" s="2"/>
      <c r="BN67" s="2"/>
      <c r="BO67" s="2"/>
      <c r="BP67" s="2"/>
      <c r="BQ67" s="2"/>
      <c r="BR67" s="2"/>
      <c r="BS67" s="2"/>
    </row>
    <row r="68" spans="1:71" ht="58.5" customHeight="1" x14ac:dyDescent="0.2">
      <c r="A68" s="268"/>
      <c r="B68" s="205"/>
      <c r="C68" s="177"/>
      <c r="D68" s="177"/>
      <c r="E68" s="48" t="s">
        <v>462</v>
      </c>
      <c r="F68" s="49">
        <v>0</v>
      </c>
      <c r="G68" s="49"/>
      <c r="H68" s="49"/>
      <c r="I68" s="49"/>
      <c r="J68" s="51" t="s">
        <v>796</v>
      </c>
      <c r="K68" s="104">
        <f>SUM(F68:J68)</f>
        <v>0</v>
      </c>
      <c r="L68" s="49">
        <v>0.5</v>
      </c>
      <c r="M68" s="49"/>
      <c r="N68" s="49"/>
      <c r="O68" s="49"/>
      <c r="P68" s="105"/>
      <c r="Q68" s="52" t="e">
        <f>+P68/I68</f>
        <v>#DIV/0!</v>
      </c>
      <c r="R68" s="52"/>
      <c r="S68" s="52"/>
      <c r="T68" s="107" t="s">
        <v>463</v>
      </c>
      <c r="U68" s="108"/>
      <c r="V68" s="213"/>
      <c r="W68" s="213"/>
      <c r="X68" s="263"/>
      <c r="Y68" s="263"/>
      <c r="Z68" s="263"/>
      <c r="AA68" s="263"/>
      <c r="AB68" s="265"/>
      <c r="AC68" s="275"/>
      <c r="AD68" s="263"/>
      <c r="AE68" s="264"/>
      <c r="AF68" s="264"/>
      <c r="AG68" s="264"/>
      <c r="AH68" s="264"/>
      <c r="AI68" s="45" t="e">
        <f t="shared" si="6"/>
        <v>#DIV/0!</v>
      </c>
      <c r="AJ68" s="212"/>
      <c r="AK68" s="211"/>
      <c r="AL68" s="211"/>
      <c r="AM68" s="76"/>
      <c r="AN68" s="33"/>
      <c r="AO68" s="33"/>
      <c r="AP68" s="33"/>
      <c r="AQ68" s="33"/>
      <c r="AR68" s="33"/>
      <c r="AS68" s="33"/>
      <c r="AT68" s="33"/>
      <c r="AU68" s="33"/>
      <c r="AV68" s="2"/>
      <c r="AW68" s="2"/>
      <c r="AX68" s="2"/>
      <c r="AY68" s="2"/>
      <c r="AZ68" s="2"/>
      <c r="BA68" s="2"/>
      <c r="BB68" s="2"/>
      <c r="BC68" s="2"/>
      <c r="BD68" s="2"/>
      <c r="BE68" s="2"/>
      <c r="BF68" s="2"/>
      <c r="BG68" s="2"/>
      <c r="BH68" s="2"/>
      <c r="BI68" s="2"/>
      <c r="BJ68" s="2"/>
      <c r="BK68" s="2"/>
      <c r="BL68" s="2"/>
      <c r="BM68" s="2"/>
      <c r="BN68" s="2"/>
      <c r="BO68" s="2"/>
      <c r="BP68" s="2"/>
      <c r="BQ68" s="2"/>
      <c r="BR68" s="2"/>
      <c r="BS68" s="2"/>
    </row>
    <row r="69" spans="1:71" ht="45.75" customHeight="1" x14ac:dyDescent="0.2">
      <c r="A69" s="268"/>
      <c r="B69" s="205"/>
      <c r="C69" s="177"/>
      <c r="D69" s="177"/>
      <c r="E69" s="272" t="s">
        <v>464</v>
      </c>
      <c r="F69" s="286">
        <v>0</v>
      </c>
      <c r="G69" s="286">
        <v>0</v>
      </c>
      <c r="H69" s="286">
        <v>0</v>
      </c>
      <c r="I69" s="286">
        <v>0.3</v>
      </c>
      <c r="J69" s="292">
        <v>0.4</v>
      </c>
      <c r="K69" s="286">
        <v>0.4</v>
      </c>
      <c r="L69" s="286">
        <v>1</v>
      </c>
      <c r="M69" s="286">
        <v>0</v>
      </c>
      <c r="N69" s="286">
        <v>0</v>
      </c>
      <c r="O69" s="286">
        <v>0</v>
      </c>
      <c r="P69" s="286"/>
      <c r="Q69" s="289">
        <f>+P69/I69</f>
        <v>0</v>
      </c>
      <c r="R69" s="273"/>
      <c r="S69" s="273"/>
      <c r="T69" s="273" t="s">
        <v>465</v>
      </c>
      <c r="U69" s="274"/>
      <c r="V69" s="109" t="s">
        <v>466</v>
      </c>
      <c r="W69" s="109" t="s">
        <v>467</v>
      </c>
      <c r="X69" s="110"/>
      <c r="Y69" s="110"/>
      <c r="Z69" s="110"/>
      <c r="AA69" s="110">
        <v>0</v>
      </c>
      <c r="AB69" s="111">
        <v>2</v>
      </c>
      <c r="AC69" s="112">
        <f>SUM(X69:AB69)</f>
        <v>2</v>
      </c>
      <c r="AD69" s="110">
        <v>2</v>
      </c>
      <c r="AE69" s="100"/>
      <c r="AF69" s="100"/>
      <c r="AG69" s="100"/>
      <c r="AH69" s="100"/>
      <c r="AI69" s="45" t="e">
        <f t="shared" si="6"/>
        <v>#DIV/0!</v>
      </c>
      <c r="AJ69" s="31" t="s">
        <v>468</v>
      </c>
      <c r="AK69" s="31" t="s">
        <v>469</v>
      </c>
      <c r="AL69" s="31" t="s">
        <v>470</v>
      </c>
      <c r="AM69" s="55" t="s">
        <v>471</v>
      </c>
      <c r="AN69" s="33"/>
      <c r="AO69" s="33"/>
      <c r="AP69" s="33"/>
      <c r="AQ69" s="33"/>
      <c r="AR69" s="33"/>
      <c r="AS69" s="33"/>
      <c r="AT69" s="33"/>
      <c r="AU69" s="33"/>
      <c r="AV69" s="2"/>
      <c r="AW69" s="2"/>
      <c r="AX69" s="2"/>
      <c r="AY69" s="2"/>
      <c r="AZ69" s="2"/>
      <c r="BA69" s="2"/>
      <c r="BB69" s="2"/>
      <c r="BC69" s="2"/>
      <c r="BD69" s="2"/>
      <c r="BE69" s="2"/>
      <c r="BF69" s="2"/>
      <c r="BG69" s="2"/>
      <c r="BH69" s="2"/>
      <c r="BI69" s="2"/>
      <c r="BJ69" s="2"/>
      <c r="BK69" s="2"/>
      <c r="BL69" s="2"/>
      <c r="BM69" s="2"/>
      <c r="BN69" s="2"/>
      <c r="BO69" s="2"/>
      <c r="BP69" s="2"/>
      <c r="BQ69" s="2"/>
      <c r="BR69" s="2"/>
      <c r="BS69" s="2"/>
    </row>
    <row r="70" spans="1:71" ht="33.75" customHeight="1" x14ac:dyDescent="0.2">
      <c r="A70" s="268"/>
      <c r="B70" s="205"/>
      <c r="C70" s="177"/>
      <c r="D70" s="177"/>
      <c r="E70" s="272"/>
      <c r="F70" s="287"/>
      <c r="G70" s="287"/>
      <c r="H70" s="287"/>
      <c r="I70" s="287"/>
      <c r="J70" s="293"/>
      <c r="K70" s="287"/>
      <c r="L70" s="287"/>
      <c r="M70" s="287"/>
      <c r="N70" s="287"/>
      <c r="O70" s="287"/>
      <c r="P70" s="287"/>
      <c r="Q70" s="290"/>
      <c r="R70" s="273"/>
      <c r="S70" s="273"/>
      <c r="T70" s="273"/>
      <c r="U70" s="274"/>
      <c r="V70" s="109" t="s">
        <v>472</v>
      </c>
      <c r="W70" s="109" t="s">
        <v>473</v>
      </c>
      <c r="X70" s="110"/>
      <c r="Y70" s="110"/>
      <c r="Z70" s="110"/>
      <c r="AA70" s="110">
        <v>1</v>
      </c>
      <c r="AB70" s="111">
        <v>1</v>
      </c>
      <c r="AC70" s="112">
        <v>1</v>
      </c>
      <c r="AD70" s="112">
        <v>1</v>
      </c>
      <c r="AE70" s="100"/>
      <c r="AF70" s="28">
        <v>1</v>
      </c>
      <c r="AG70" s="28">
        <v>1</v>
      </c>
      <c r="AH70" s="28">
        <v>1</v>
      </c>
      <c r="AI70" s="45">
        <f t="shared" si="6"/>
        <v>1</v>
      </c>
      <c r="AJ70" s="31"/>
      <c r="AK70" s="31" t="s">
        <v>474</v>
      </c>
      <c r="AL70" s="31" t="s">
        <v>474</v>
      </c>
      <c r="AM70" s="55" t="s">
        <v>475</v>
      </c>
      <c r="AN70" s="33"/>
      <c r="AO70" s="33"/>
      <c r="AP70" s="33"/>
      <c r="AQ70" s="33"/>
      <c r="AR70" s="33"/>
      <c r="AS70" s="33"/>
      <c r="AT70" s="33"/>
      <c r="AU70" s="33"/>
      <c r="AV70" s="2"/>
      <c r="AW70" s="2"/>
      <c r="AX70" s="2"/>
      <c r="AY70" s="2"/>
      <c r="AZ70" s="2"/>
      <c r="BA70" s="2"/>
      <c r="BB70" s="2"/>
      <c r="BC70" s="2"/>
      <c r="BD70" s="2"/>
      <c r="BE70" s="2"/>
      <c r="BF70" s="2"/>
      <c r="BG70" s="2"/>
      <c r="BH70" s="2"/>
      <c r="BI70" s="2"/>
      <c r="BJ70" s="2"/>
      <c r="BK70" s="2"/>
      <c r="BL70" s="2"/>
      <c r="BM70" s="2"/>
      <c r="BN70" s="2"/>
      <c r="BO70" s="2"/>
      <c r="BP70" s="2"/>
      <c r="BQ70" s="2"/>
      <c r="BR70" s="2"/>
      <c r="BS70" s="2"/>
    </row>
    <row r="71" spans="1:71" ht="39.75" customHeight="1" x14ac:dyDescent="0.2">
      <c r="A71" s="268"/>
      <c r="B71" s="205"/>
      <c r="C71" s="177"/>
      <c r="D71" s="177"/>
      <c r="E71" s="272"/>
      <c r="F71" s="288"/>
      <c r="G71" s="288"/>
      <c r="H71" s="288"/>
      <c r="I71" s="288"/>
      <c r="J71" s="294"/>
      <c r="K71" s="288"/>
      <c r="L71" s="288"/>
      <c r="M71" s="288"/>
      <c r="N71" s="288"/>
      <c r="O71" s="288"/>
      <c r="P71" s="288"/>
      <c r="Q71" s="291"/>
      <c r="R71" s="273"/>
      <c r="S71" s="273"/>
      <c r="T71" s="273"/>
      <c r="U71" s="274"/>
      <c r="V71" s="109" t="s">
        <v>476</v>
      </c>
      <c r="W71" s="109" t="s">
        <v>477</v>
      </c>
      <c r="X71" s="110"/>
      <c r="Y71" s="110"/>
      <c r="Z71" s="110"/>
      <c r="AA71" s="62">
        <v>1</v>
      </c>
      <c r="AB71" s="113">
        <v>1</v>
      </c>
      <c r="AC71" s="114">
        <v>1</v>
      </c>
      <c r="AD71" s="62">
        <v>1</v>
      </c>
      <c r="AE71" s="28"/>
      <c r="AF71" s="28">
        <v>0.71</v>
      </c>
      <c r="AG71" s="28">
        <v>1</v>
      </c>
      <c r="AH71" s="28">
        <v>0.875</v>
      </c>
      <c r="AI71" s="45">
        <f t="shared" si="6"/>
        <v>0.875</v>
      </c>
      <c r="AJ71" s="31"/>
      <c r="AK71" s="31" t="s">
        <v>478</v>
      </c>
      <c r="AL71" s="31" t="s">
        <v>479</v>
      </c>
      <c r="AM71" s="55" t="s">
        <v>480</v>
      </c>
      <c r="AN71" s="33"/>
      <c r="AO71" s="33"/>
      <c r="AP71" s="33"/>
      <c r="AQ71" s="33"/>
      <c r="AR71" s="33"/>
      <c r="AS71" s="33"/>
      <c r="AT71" s="33"/>
      <c r="AU71" s="33"/>
      <c r="AV71" s="2"/>
      <c r="AW71" s="2"/>
      <c r="AX71" s="2"/>
      <c r="AY71" s="2"/>
      <c r="AZ71" s="2"/>
      <c r="BA71" s="2"/>
      <c r="BB71" s="2"/>
      <c r="BC71" s="2"/>
      <c r="BD71" s="2"/>
      <c r="BE71" s="2"/>
      <c r="BF71" s="2"/>
      <c r="BG71" s="2"/>
      <c r="BH71" s="2"/>
      <c r="BI71" s="2"/>
      <c r="BJ71" s="2"/>
      <c r="BK71" s="2"/>
      <c r="BL71" s="2"/>
      <c r="BM71" s="2"/>
      <c r="BN71" s="2"/>
      <c r="BO71" s="2"/>
      <c r="BP71" s="2"/>
      <c r="BQ71" s="2"/>
      <c r="BR71" s="2"/>
      <c r="BS71" s="2"/>
    </row>
    <row r="72" spans="1:71" ht="33.75" customHeight="1" x14ac:dyDescent="0.2">
      <c r="A72" s="268"/>
      <c r="B72" s="205"/>
      <c r="C72" s="177"/>
      <c r="D72" s="177"/>
      <c r="E72" s="115" t="s">
        <v>481</v>
      </c>
      <c r="F72" s="49">
        <v>0</v>
      </c>
      <c r="G72" s="49"/>
      <c r="H72" s="49"/>
      <c r="I72" s="49"/>
      <c r="J72" s="51">
        <v>0.4</v>
      </c>
      <c r="K72" s="104">
        <f>SUM(F72:J72)</f>
        <v>0.4</v>
      </c>
      <c r="L72" s="49">
        <v>1</v>
      </c>
      <c r="M72" s="49"/>
      <c r="N72" s="49"/>
      <c r="O72" s="49">
        <v>0.7</v>
      </c>
      <c r="P72" s="49"/>
      <c r="Q72" s="116" t="e">
        <f>+P72/I72</f>
        <v>#DIV/0!</v>
      </c>
      <c r="R72" s="52" t="e">
        <f>#REF!/#REF!</f>
        <v>#REF!</v>
      </c>
      <c r="S72" s="52"/>
      <c r="T72" s="52" t="s">
        <v>482</v>
      </c>
      <c r="U72" s="117" t="s">
        <v>787</v>
      </c>
      <c r="V72" s="109" t="s">
        <v>487</v>
      </c>
      <c r="W72" s="109" t="s">
        <v>488</v>
      </c>
      <c r="X72" s="62"/>
      <c r="Y72" s="41">
        <v>6</v>
      </c>
      <c r="Z72" s="100">
        <v>9</v>
      </c>
      <c r="AA72" s="100">
        <v>13</v>
      </c>
      <c r="AB72" s="118">
        <v>12</v>
      </c>
      <c r="AC72" s="114" t="e">
        <f>SUM(#REF!)</f>
        <v>#REF!</v>
      </c>
      <c r="AD72" s="62"/>
      <c r="AE72" s="28">
        <v>0.05</v>
      </c>
      <c r="AF72" s="28">
        <v>0.15</v>
      </c>
      <c r="AG72" s="28">
        <v>0.2</v>
      </c>
      <c r="AH72" s="28">
        <v>0.2</v>
      </c>
      <c r="AI72" s="45" t="e">
        <f>+AH72/#REF!</f>
        <v>#REF!</v>
      </c>
      <c r="AJ72" s="31" t="s">
        <v>483</v>
      </c>
      <c r="AK72" s="31" t="s">
        <v>484</v>
      </c>
      <c r="AL72" s="31" t="s">
        <v>485</v>
      </c>
      <c r="AM72" s="55" t="s">
        <v>486</v>
      </c>
      <c r="AN72" s="33"/>
      <c r="AO72" s="33"/>
      <c r="AP72" s="33"/>
      <c r="AQ72" s="33"/>
      <c r="AR72" s="33"/>
      <c r="AS72" s="33"/>
      <c r="AT72" s="33"/>
      <c r="AU72" s="33"/>
      <c r="AV72" s="2"/>
      <c r="AW72" s="2"/>
      <c r="AX72" s="2"/>
      <c r="AY72" s="2"/>
      <c r="AZ72" s="2"/>
      <c r="BA72" s="2"/>
      <c r="BB72" s="2"/>
      <c r="BC72" s="2"/>
      <c r="BD72" s="2"/>
      <c r="BE72" s="2"/>
      <c r="BF72" s="2"/>
      <c r="BG72" s="2"/>
      <c r="BH72" s="2"/>
      <c r="BI72" s="2"/>
      <c r="BJ72" s="2"/>
      <c r="BK72" s="2"/>
      <c r="BL72" s="2"/>
      <c r="BM72" s="2"/>
      <c r="BN72" s="2"/>
      <c r="BO72" s="2"/>
      <c r="BP72" s="2"/>
      <c r="BQ72" s="2"/>
      <c r="BR72" s="2"/>
      <c r="BS72" s="2"/>
    </row>
    <row r="73" spans="1:71" ht="27.75" customHeight="1" x14ac:dyDescent="0.2">
      <c r="A73" s="268"/>
      <c r="B73" s="205"/>
      <c r="C73" s="215" t="s">
        <v>23</v>
      </c>
      <c r="D73" s="215" t="s">
        <v>489</v>
      </c>
      <c r="E73" s="205" t="s">
        <v>490</v>
      </c>
      <c r="F73" s="249" t="s">
        <v>491</v>
      </c>
      <c r="G73" s="249">
        <v>1</v>
      </c>
      <c r="H73" s="249">
        <v>1</v>
      </c>
      <c r="I73" s="249">
        <v>1</v>
      </c>
      <c r="J73" s="250" t="s">
        <v>492</v>
      </c>
      <c r="K73" s="209">
        <v>0.4</v>
      </c>
      <c r="L73" s="206">
        <v>100</v>
      </c>
      <c r="M73" s="206"/>
      <c r="N73" s="206"/>
      <c r="O73" s="206">
        <v>100</v>
      </c>
      <c r="P73" s="206"/>
      <c r="Q73" s="212">
        <f>+P73/I73</f>
        <v>0</v>
      </c>
      <c r="R73" s="212">
        <f>Q73/J73</f>
        <v>0</v>
      </c>
      <c r="S73" s="212"/>
      <c r="T73" s="212" t="s">
        <v>493</v>
      </c>
      <c r="U73" s="244"/>
      <c r="V73" s="27" t="s">
        <v>500</v>
      </c>
      <c r="W73" s="27" t="s">
        <v>501</v>
      </c>
      <c r="X73" s="41"/>
      <c r="Y73" s="41"/>
      <c r="Z73" s="41">
        <v>0</v>
      </c>
      <c r="AA73" s="41">
        <v>0</v>
      </c>
      <c r="AB73" s="54">
        <v>1</v>
      </c>
      <c r="AC73" s="114" t="e">
        <f>SUM(#REF!)</f>
        <v>#REF!</v>
      </c>
      <c r="AD73" s="28"/>
      <c r="AE73" s="28"/>
      <c r="AF73" s="28"/>
      <c r="AG73" s="28">
        <v>1</v>
      </c>
      <c r="AH73" s="28">
        <v>1</v>
      </c>
      <c r="AI73" s="45" t="e">
        <f>+AH73/#REF!</f>
        <v>#REF!</v>
      </c>
      <c r="AJ73" s="211" t="s">
        <v>494</v>
      </c>
      <c r="AK73" s="31" t="s">
        <v>495</v>
      </c>
      <c r="AL73" s="31" t="s">
        <v>496</v>
      </c>
      <c r="AM73" s="55" t="s">
        <v>497</v>
      </c>
      <c r="AN73" s="33"/>
      <c r="AO73" s="33"/>
      <c r="AP73" s="33"/>
      <c r="AQ73" s="33"/>
      <c r="AR73" s="33"/>
      <c r="AS73" s="33"/>
      <c r="AT73" s="33"/>
      <c r="AU73" s="33"/>
      <c r="AV73" s="2"/>
      <c r="AW73" s="2"/>
      <c r="AX73" s="2"/>
      <c r="AY73" s="2"/>
      <c r="AZ73" s="2"/>
      <c r="BA73" s="2"/>
      <c r="BB73" s="2"/>
      <c r="BC73" s="2"/>
      <c r="BD73" s="2"/>
      <c r="BE73" s="2"/>
      <c r="BF73" s="2"/>
      <c r="BG73" s="2"/>
      <c r="BH73" s="2"/>
      <c r="BI73" s="2"/>
      <c r="BJ73" s="2"/>
      <c r="BK73" s="2"/>
      <c r="BL73" s="2"/>
      <c r="BM73" s="2"/>
      <c r="BN73" s="2"/>
      <c r="BO73" s="2"/>
      <c r="BP73" s="2"/>
      <c r="BQ73" s="2"/>
      <c r="BR73" s="2"/>
      <c r="BS73" s="2"/>
    </row>
    <row r="74" spans="1:71" ht="27.75" customHeight="1" x14ac:dyDescent="0.2">
      <c r="A74" s="268"/>
      <c r="B74" s="205"/>
      <c r="C74" s="216"/>
      <c r="D74" s="216"/>
      <c r="E74" s="205"/>
      <c r="F74" s="249"/>
      <c r="G74" s="249"/>
      <c r="H74" s="249"/>
      <c r="I74" s="249"/>
      <c r="J74" s="250"/>
      <c r="K74" s="209"/>
      <c r="L74" s="206"/>
      <c r="M74" s="206"/>
      <c r="N74" s="206"/>
      <c r="O74" s="206"/>
      <c r="P74" s="206"/>
      <c r="Q74" s="212"/>
      <c r="R74" s="212"/>
      <c r="S74" s="212"/>
      <c r="T74" s="212"/>
      <c r="U74" s="244"/>
      <c r="V74" s="27" t="s">
        <v>502</v>
      </c>
      <c r="W74" s="27" t="s">
        <v>501</v>
      </c>
      <c r="X74" s="41"/>
      <c r="Y74" s="41"/>
      <c r="Z74" s="41">
        <v>0</v>
      </c>
      <c r="AA74" s="41">
        <v>0</v>
      </c>
      <c r="AB74" s="54">
        <v>1</v>
      </c>
      <c r="AC74" s="114"/>
      <c r="AD74" s="28"/>
      <c r="AE74" s="28"/>
      <c r="AF74" s="28"/>
      <c r="AG74" s="28"/>
      <c r="AH74" s="28"/>
      <c r="AI74" s="45" t="e">
        <f>+AH74/#REF!</f>
        <v>#REF!</v>
      </c>
      <c r="AJ74" s="211"/>
      <c r="AK74" s="31"/>
      <c r="AL74" s="31" t="s">
        <v>498</v>
      </c>
      <c r="AM74" s="55" t="s">
        <v>499</v>
      </c>
      <c r="AN74" s="33"/>
      <c r="AO74" s="33"/>
      <c r="AP74" s="33"/>
      <c r="AQ74" s="33"/>
      <c r="AR74" s="33"/>
      <c r="AS74" s="33"/>
      <c r="AT74" s="33"/>
      <c r="AU74" s="33"/>
      <c r="AV74" s="2"/>
      <c r="AW74" s="2"/>
      <c r="AX74" s="2"/>
      <c r="AY74" s="2"/>
      <c r="AZ74" s="2"/>
      <c r="BA74" s="2"/>
      <c r="BB74" s="2"/>
      <c r="BC74" s="2"/>
      <c r="BD74" s="2"/>
      <c r="BE74" s="2"/>
      <c r="BF74" s="2"/>
      <c r="BG74" s="2"/>
      <c r="BH74" s="2"/>
      <c r="BI74" s="2"/>
      <c r="BJ74" s="2"/>
      <c r="BK74" s="2"/>
      <c r="BL74" s="2"/>
      <c r="BM74" s="2"/>
      <c r="BN74" s="2"/>
      <c r="BO74" s="2"/>
      <c r="BP74" s="2"/>
      <c r="BQ74" s="2"/>
      <c r="BR74" s="2"/>
      <c r="BS74" s="2"/>
    </row>
    <row r="75" spans="1:71" ht="29.25" customHeight="1" x14ac:dyDescent="0.2">
      <c r="A75" s="268"/>
      <c r="B75" s="205"/>
      <c r="C75" s="216"/>
      <c r="D75" s="216"/>
      <c r="E75" s="205"/>
      <c r="F75" s="249"/>
      <c r="G75" s="249"/>
      <c r="H75" s="249"/>
      <c r="I75" s="249"/>
      <c r="J75" s="250"/>
      <c r="K75" s="209"/>
      <c r="L75" s="206"/>
      <c r="M75" s="206"/>
      <c r="N75" s="206"/>
      <c r="O75" s="206"/>
      <c r="P75" s="206"/>
      <c r="Q75" s="212"/>
      <c r="R75" s="212"/>
      <c r="S75" s="212"/>
      <c r="T75" s="212"/>
      <c r="U75" s="244"/>
      <c r="V75" s="262" t="s">
        <v>503</v>
      </c>
      <c r="W75" s="27" t="s">
        <v>504</v>
      </c>
      <c r="X75" s="41"/>
      <c r="Y75" s="41"/>
      <c r="Z75" s="41">
        <v>0</v>
      </c>
      <c r="AA75" s="41">
        <v>1</v>
      </c>
      <c r="AB75" s="54">
        <v>1</v>
      </c>
      <c r="AC75" s="112">
        <v>1</v>
      </c>
      <c r="AD75" s="41">
        <v>1</v>
      </c>
      <c r="AE75" s="100"/>
      <c r="AF75" s="41">
        <v>1</v>
      </c>
      <c r="AG75" s="41">
        <v>1</v>
      </c>
      <c r="AH75" s="41">
        <v>1</v>
      </c>
      <c r="AI75" s="45">
        <f t="shared" si="6"/>
        <v>1</v>
      </c>
      <c r="AJ75" s="25"/>
      <c r="AK75" s="31" t="s">
        <v>505</v>
      </c>
      <c r="AL75" s="31" t="s">
        <v>506</v>
      </c>
      <c r="AM75" s="76" t="s">
        <v>507</v>
      </c>
      <c r="AN75" s="33"/>
      <c r="AO75" s="33"/>
      <c r="AP75" s="33"/>
      <c r="AQ75" s="33"/>
      <c r="AR75" s="33"/>
      <c r="AS75" s="33"/>
      <c r="AT75" s="33"/>
      <c r="AU75" s="33"/>
      <c r="AV75" s="2"/>
      <c r="AW75" s="2"/>
      <c r="AX75" s="2"/>
      <c r="AY75" s="2"/>
      <c r="AZ75" s="2"/>
      <c r="BA75" s="2"/>
      <c r="BB75" s="2"/>
      <c r="BC75" s="2"/>
      <c r="BD75" s="2"/>
      <c r="BE75" s="2"/>
      <c r="BF75" s="2"/>
      <c r="BG75" s="2"/>
      <c r="BH75" s="2"/>
      <c r="BI75" s="2"/>
      <c r="BJ75" s="2"/>
      <c r="BK75" s="2"/>
      <c r="BL75" s="2"/>
      <c r="BM75" s="2"/>
      <c r="BN75" s="2"/>
      <c r="BO75" s="2"/>
      <c r="BP75" s="2"/>
      <c r="BQ75" s="2"/>
      <c r="BR75" s="2"/>
      <c r="BS75" s="2"/>
    </row>
    <row r="76" spans="1:71" ht="29.25" customHeight="1" x14ac:dyDescent="0.2">
      <c r="A76" s="268"/>
      <c r="B76" s="205"/>
      <c r="C76" s="216"/>
      <c r="D76" s="216"/>
      <c r="E76" s="205"/>
      <c r="F76" s="249"/>
      <c r="G76" s="249"/>
      <c r="H76" s="249"/>
      <c r="I76" s="249"/>
      <c r="J76" s="250"/>
      <c r="K76" s="209"/>
      <c r="L76" s="206"/>
      <c r="M76" s="206"/>
      <c r="N76" s="206"/>
      <c r="O76" s="206"/>
      <c r="P76" s="206"/>
      <c r="Q76" s="212" t="e">
        <f t="shared" ref="Q76:Q91" si="8">M76/I76</f>
        <v>#DIV/0!</v>
      </c>
      <c r="R76" s="212"/>
      <c r="S76" s="212"/>
      <c r="T76" s="212"/>
      <c r="U76" s="244"/>
      <c r="V76" s="262"/>
      <c r="W76" s="27" t="s">
        <v>508</v>
      </c>
      <c r="X76" s="41"/>
      <c r="Y76" s="41"/>
      <c r="Z76" s="28"/>
      <c r="AA76" s="28">
        <v>0.91</v>
      </c>
      <c r="AB76" s="29">
        <v>0.5</v>
      </c>
      <c r="AC76" s="30">
        <f t="shared" ref="AC76:AC84" si="9">SUM(X76:AB76)</f>
        <v>1.4100000000000001</v>
      </c>
      <c r="AD76" s="41"/>
      <c r="AE76" s="119"/>
      <c r="AF76" s="28">
        <v>0.2</v>
      </c>
      <c r="AG76" s="28">
        <v>0.44400000000000001</v>
      </c>
      <c r="AH76" s="28">
        <v>0.90900000000000003</v>
      </c>
      <c r="AI76" s="45">
        <f t="shared" si="6"/>
        <v>0.99890109890109891</v>
      </c>
      <c r="AJ76" s="25" t="s">
        <v>509</v>
      </c>
      <c r="AK76" s="31" t="s">
        <v>510</v>
      </c>
      <c r="AL76" s="31" t="s">
        <v>511</v>
      </c>
      <c r="AM76" s="55" t="s">
        <v>512</v>
      </c>
      <c r="AN76" s="33"/>
      <c r="AO76" s="33"/>
      <c r="AP76" s="33"/>
      <c r="AQ76" s="33"/>
      <c r="AR76" s="33"/>
      <c r="AS76" s="33"/>
      <c r="AT76" s="33"/>
      <c r="AU76" s="33"/>
      <c r="AV76" s="2"/>
      <c r="AW76" s="2"/>
      <c r="AX76" s="2"/>
      <c r="AY76" s="2"/>
      <c r="AZ76" s="2"/>
      <c r="BA76" s="2"/>
      <c r="BB76" s="2"/>
      <c r="BC76" s="2"/>
      <c r="BD76" s="2"/>
      <c r="BE76" s="2"/>
      <c r="BF76" s="2"/>
      <c r="BG76" s="2"/>
      <c r="BH76" s="2"/>
      <c r="BI76" s="2"/>
      <c r="BJ76" s="2"/>
      <c r="BK76" s="2"/>
      <c r="BL76" s="2"/>
      <c r="BM76" s="2"/>
      <c r="BN76" s="2"/>
      <c r="BO76" s="2"/>
      <c r="BP76" s="2"/>
      <c r="BQ76" s="2"/>
      <c r="BR76" s="2"/>
      <c r="BS76" s="2"/>
    </row>
    <row r="77" spans="1:71" ht="29.25" customHeight="1" x14ac:dyDescent="0.2">
      <c r="A77" s="268"/>
      <c r="B77" s="205"/>
      <c r="C77" s="217"/>
      <c r="D77" s="217"/>
      <c r="E77" s="205"/>
      <c r="F77" s="249"/>
      <c r="G77" s="249"/>
      <c r="H77" s="249"/>
      <c r="I77" s="249"/>
      <c r="J77" s="250"/>
      <c r="K77" s="209"/>
      <c r="L77" s="206"/>
      <c r="M77" s="206"/>
      <c r="N77" s="206"/>
      <c r="O77" s="206"/>
      <c r="P77" s="206"/>
      <c r="Q77" s="212" t="e">
        <f t="shared" si="8"/>
        <v>#DIV/0!</v>
      </c>
      <c r="R77" s="212"/>
      <c r="S77" s="212"/>
      <c r="T77" s="212"/>
      <c r="U77" s="244"/>
      <c r="V77" s="262"/>
      <c r="W77" s="27" t="s">
        <v>513</v>
      </c>
      <c r="X77" s="28"/>
      <c r="Y77" s="30"/>
      <c r="Z77" s="28"/>
      <c r="AA77" s="28">
        <v>0.82569999999999999</v>
      </c>
      <c r="AB77" s="29">
        <v>0</v>
      </c>
      <c r="AC77" s="30">
        <f t="shared" si="9"/>
        <v>0.82569999999999999</v>
      </c>
      <c r="AD77" s="28"/>
      <c r="AE77" s="28"/>
      <c r="AF77" s="120">
        <v>0.55010000000000003</v>
      </c>
      <c r="AG77" s="120">
        <v>0.72719999999999996</v>
      </c>
      <c r="AH77" s="120">
        <v>0.82569999999999999</v>
      </c>
      <c r="AI77" s="45">
        <f t="shared" si="6"/>
        <v>1</v>
      </c>
      <c r="AJ77" s="25"/>
      <c r="AK77" s="31" t="s">
        <v>514</v>
      </c>
      <c r="AL77" s="31" t="s">
        <v>515</v>
      </c>
      <c r="AM77" s="55" t="s">
        <v>516</v>
      </c>
      <c r="AN77" s="33"/>
      <c r="AO77" s="33"/>
      <c r="AP77" s="33"/>
      <c r="AQ77" s="33"/>
      <c r="AR77" s="33"/>
      <c r="AS77" s="33"/>
      <c r="AT77" s="33"/>
      <c r="AU77" s="33"/>
      <c r="AV77" s="2"/>
      <c r="AW77" s="2"/>
      <c r="AX77" s="2"/>
      <c r="AY77" s="2"/>
      <c r="AZ77" s="2"/>
      <c r="BA77" s="2"/>
      <c r="BB77" s="2"/>
      <c r="BC77" s="2"/>
      <c r="BD77" s="2"/>
      <c r="BE77" s="2"/>
      <c r="BF77" s="2"/>
      <c r="BG77" s="2"/>
      <c r="BH77" s="2"/>
      <c r="BI77" s="2"/>
      <c r="BJ77" s="2"/>
      <c r="BK77" s="2"/>
      <c r="BL77" s="2"/>
      <c r="BM77" s="2"/>
      <c r="BN77" s="2"/>
      <c r="BO77" s="2"/>
      <c r="BP77" s="2"/>
      <c r="BQ77" s="2"/>
      <c r="BR77" s="2"/>
      <c r="BS77" s="2"/>
    </row>
    <row r="78" spans="1:71" ht="38.25" customHeight="1" x14ac:dyDescent="0.2">
      <c r="A78" s="205" t="s">
        <v>517</v>
      </c>
      <c r="B78" s="205" t="s">
        <v>518</v>
      </c>
      <c r="C78" s="176" t="s">
        <v>23</v>
      </c>
      <c r="D78" s="176" t="s">
        <v>211</v>
      </c>
      <c r="E78" s="205" t="s">
        <v>519</v>
      </c>
      <c r="F78" s="237">
        <v>0</v>
      </c>
      <c r="G78" s="206"/>
      <c r="H78" s="206"/>
      <c r="I78" s="206"/>
      <c r="J78" s="238">
        <v>0.2</v>
      </c>
      <c r="K78" s="239">
        <f>SUM(F78:J79)</f>
        <v>0.2</v>
      </c>
      <c r="L78" s="237">
        <v>1</v>
      </c>
      <c r="M78" s="237"/>
      <c r="N78" s="237"/>
      <c r="O78" s="237"/>
      <c r="P78" s="237">
        <v>1</v>
      </c>
      <c r="Q78" s="211" t="e">
        <f>+P78/I78</f>
        <v>#DIV/0!</v>
      </c>
      <c r="R78" s="211"/>
      <c r="S78" s="211"/>
      <c r="T78" s="211"/>
      <c r="U78" s="283" t="s">
        <v>520</v>
      </c>
      <c r="V78" s="26" t="s">
        <v>524</v>
      </c>
      <c r="W78" s="27" t="s">
        <v>525</v>
      </c>
      <c r="X78" s="41"/>
      <c r="Y78" s="41"/>
      <c r="Z78" s="100">
        <v>14</v>
      </c>
      <c r="AA78" s="41">
        <v>24</v>
      </c>
      <c r="AB78" s="54">
        <v>21</v>
      </c>
      <c r="AC78" s="42" t="e">
        <f>SUM(#REF!)</f>
        <v>#REF!</v>
      </c>
      <c r="AD78" s="41"/>
      <c r="AE78" s="121"/>
      <c r="AF78" s="121"/>
      <c r="AG78" s="121"/>
      <c r="AH78" s="121"/>
      <c r="AI78" s="45" t="e">
        <f>+AH78/#REF!</f>
        <v>#REF!</v>
      </c>
      <c r="AJ78" s="31" t="s">
        <v>521</v>
      </c>
      <c r="AK78" s="31"/>
      <c r="AL78" s="31" t="s">
        <v>522</v>
      </c>
      <c r="AM78" s="55" t="s">
        <v>523</v>
      </c>
      <c r="AN78" s="33"/>
      <c r="AO78" s="33"/>
      <c r="AP78" s="33"/>
      <c r="AQ78" s="33"/>
      <c r="AR78" s="33"/>
      <c r="AS78" s="33"/>
      <c r="AT78" s="33"/>
      <c r="AU78" s="33"/>
      <c r="AV78" s="2"/>
      <c r="AW78" s="2"/>
      <c r="AX78" s="2"/>
      <c r="AY78" s="2"/>
      <c r="AZ78" s="2"/>
      <c r="BA78" s="2"/>
      <c r="BB78" s="2"/>
      <c r="BC78" s="2"/>
      <c r="BD78" s="2"/>
      <c r="BE78" s="2"/>
      <c r="BF78" s="2"/>
      <c r="BG78" s="2"/>
      <c r="BH78" s="2"/>
      <c r="BI78" s="2"/>
      <c r="BJ78" s="2"/>
      <c r="BK78" s="2"/>
      <c r="BL78" s="2"/>
      <c r="BM78" s="2"/>
      <c r="BN78" s="2"/>
      <c r="BO78" s="2"/>
      <c r="BP78" s="2"/>
      <c r="BQ78" s="2"/>
      <c r="BR78" s="2"/>
      <c r="BS78" s="2"/>
    </row>
    <row r="79" spans="1:71" ht="38.25" customHeight="1" x14ac:dyDescent="0.2">
      <c r="A79" s="205"/>
      <c r="B79" s="205"/>
      <c r="C79" s="178"/>
      <c r="D79" s="178"/>
      <c r="E79" s="205"/>
      <c r="F79" s="237"/>
      <c r="G79" s="206"/>
      <c r="H79" s="206"/>
      <c r="I79" s="206"/>
      <c r="J79" s="238"/>
      <c r="K79" s="239"/>
      <c r="L79" s="237"/>
      <c r="M79" s="237"/>
      <c r="N79" s="237"/>
      <c r="O79" s="237"/>
      <c r="P79" s="237"/>
      <c r="Q79" s="211" t="e">
        <f t="shared" si="8"/>
        <v>#DIV/0!</v>
      </c>
      <c r="R79" s="211"/>
      <c r="S79" s="211"/>
      <c r="T79" s="211"/>
      <c r="U79" s="284"/>
      <c r="V79" s="26" t="s">
        <v>526</v>
      </c>
      <c r="W79" s="27" t="s">
        <v>527</v>
      </c>
      <c r="X79" s="41"/>
      <c r="Y79" s="41"/>
      <c r="Z79" s="41">
        <v>2</v>
      </c>
      <c r="AA79" s="41">
        <v>7</v>
      </c>
      <c r="AB79" s="54">
        <v>2</v>
      </c>
      <c r="AC79" s="42">
        <f t="shared" si="9"/>
        <v>11</v>
      </c>
      <c r="AD79" s="41"/>
      <c r="AE79" s="100">
        <v>2</v>
      </c>
      <c r="AF79" s="100">
        <v>5</v>
      </c>
      <c r="AG79" s="100">
        <v>7</v>
      </c>
      <c r="AH79" s="100">
        <v>7</v>
      </c>
      <c r="AI79" s="45">
        <f t="shared" si="6"/>
        <v>1</v>
      </c>
      <c r="AJ79" s="25" t="s">
        <v>528</v>
      </c>
      <c r="AK79" s="25" t="s">
        <v>529</v>
      </c>
      <c r="AL79" s="25" t="s">
        <v>530</v>
      </c>
      <c r="AM79" s="55" t="s">
        <v>531</v>
      </c>
      <c r="AN79" s="33"/>
      <c r="AO79" s="33"/>
      <c r="AP79" s="33"/>
      <c r="AQ79" s="33"/>
      <c r="AR79" s="33"/>
      <c r="AS79" s="33"/>
      <c r="AT79" s="33"/>
      <c r="AU79" s="33"/>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ht="26.25" customHeight="1" x14ac:dyDescent="0.2">
      <c r="A80" s="205" t="s">
        <v>532</v>
      </c>
      <c r="B80" s="277" t="s">
        <v>533</v>
      </c>
      <c r="C80" s="278" t="s">
        <v>23</v>
      </c>
      <c r="D80" s="278" t="s">
        <v>211</v>
      </c>
      <c r="E80" s="205" t="s">
        <v>534</v>
      </c>
      <c r="F80" s="237">
        <v>0</v>
      </c>
      <c r="G80" s="237"/>
      <c r="H80" s="246">
        <v>0.2</v>
      </c>
      <c r="I80" s="246">
        <v>0.3</v>
      </c>
      <c r="J80" s="238">
        <v>1</v>
      </c>
      <c r="K80" s="239">
        <f>SUM(F80:J84)</f>
        <v>1.5</v>
      </c>
      <c r="L80" s="237">
        <v>0</v>
      </c>
      <c r="M80" s="276">
        <v>7.4999999999999997E-2</v>
      </c>
      <c r="N80" s="276"/>
      <c r="O80" s="276">
        <v>0.2</v>
      </c>
      <c r="P80" s="276"/>
      <c r="Q80" s="211">
        <f>+P80/I80</f>
        <v>0</v>
      </c>
      <c r="R80" s="211"/>
      <c r="S80" s="211" t="s">
        <v>535</v>
      </c>
      <c r="T80" s="260"/>
      <c r="U80" s="285" t="s">
        <v>788</v>
      </c>
      <c r="V80" s="27" t="s">
        <v>536</v>
      </c>
      <c r="W80" s="27" t="s">
        <v>541</v>
      </c>
      <c r="X80" s="41"/>
      <c r="Y80" s="41"/>
      <c r="Z80" s="100">
        <v>8</v>
      </c>
      <c r="AA80" s="41">
        <v>47</v>
      </c>
      <c r="AB80" s="54">
        <v>25</v>
      </c>
      <c r="AC80" s="30" t="e">
        <f>SUM(#REF!)</f>
        <v>#REF!</v>
      </c>
      <c r="AD80" s="28"/>
      <c r="AE80" s="28">
        <v>0.05</v>
      </c>
      <c r="AF80" s="28">
        <v>0.1</v>
      </c>
      <c r="AG80" s="28">
        <v>0.15</v>
      </c>
      <c r="AH80" s="28">
        <v>0.2</v>
      </c>
      <c r="AI80" s="45" t="e">
        <f>+AH80/#REF!</f>
        <v>#REF!</v>
      </c>
      <c r="AJ80" s="31" t="s">
        <v>537</v>
      </c>
      <c r="AK80" s="31" t="s">
        <v>538</v>
      </c>
      <c r="AL80" s="31" t="s">
        <v>539</v>
      </c>
      <c r="AM80" s="66" t="s">
        <v>540</v>
      </c>
      <c r="AN80" s="33"/>
      <c r="AO80" s="33"/>
      <c r="AP80" s="33"/>
      <c r="AQ80" s="33"/>
      <c r="AR80" s="33"/>
      <c r="AS80" s="33"/>
      <c r="AT80" s="33"/>
      <c r="AU80" s="33"/>
      <c r="AV80" s="2"/>
      <c r="AW80" s="2"/>
      <c r="AX80" s="2"/>
      <c r="AY80" s="2"/>
      <c r="AZ80" s="2"/>
      <c r="BA80" s="2"/>
      <c r="BB80" s="2"/>
      <c r="BC80" s="2"/>
      <c r="BD80" s="2"/>
      <c r="BE80" s="2"/>
      <c r="BF80" s="2"/>
      <c r="BG80" s="2"/>
      <c r="BH80" s="2"/>
      <c r="BI80" s="2"/>
      <c r="BJ80" s="2"/>
      <c r="BK80" s="2"/>
      <c r="BL80" s="2"/>
      <c r="BM80" s="2"/>
      <c r="BN80" s="2"/>
      <c r="BO80" s="2"/>
      <c r="BP80" s="2"/>
      <c r="BQ80" s="2"/>
      <c r="BR80" s="2"/>
      <c r="BS80" s="2"/>
    </row>
    <row r="81" spans="1:71" ht="26.25" customHeight="1" x14ac:dyDescent="0.2">
      <c r="A81" s="205"/>
      <c r="B81" s="277"/>
      <c r="C81" s="279"/>
      <c r="D81" s="279"/>
      <c r="E81" s="205"/>
      <c r="F81" s="237"/>
      <c r="G81" s="237"/>
      <c r="H81" s="246"/>
      <c r="I81" s="246"/>
      <c r="J81" s="238"/>
      <c r="K81" s="239"/>
      <c r="L81" s="237"/>
      <c r="M81" s="276"/>
      <c r="N81" s="276"/>
      <c r="O81" s="276"/>
      <c r="P81" s="276"/>
      <c r="Q81" s="211" t="e">
        <f t="shared" si="8"/>
        <v>#DIV/0!</v>
      </c>
      <c r="R81" s="211"/>
      <c r="S81" s="211"/>
      <c r="T81" s="260"/>
      <c r="U81" s="261"/>
      <c r="V81" s="262" t="s">
        <v>542</v>
      </c>
      <c r="W81" s="27" t="s">
        <v>543</v>
      </c>
      <c r="X81" s="41"/>
      <c r="Y81" s="41"/>
      <c r="Z81" s="100">
        <v>9</v>
      </c>
      <c r="AA81" s="41">
        <v>13</v>
      </c>
      <c r="AB81" s="54">
        <f>56-25</f>
        <v>31</v>
      </c>
      <c r="AC81" s="101">
        <f t="shared" si="9"/>
        <v>53</v>
      </c>
      <c r="AD81" s="100"/>
      <c r="AE81" s="100">
        <v>0</v>
      </c>
      <c r="AF81" s="100">
        <v>1</v>
      </c>
      <c r="AG81" s="100">
        <v>2</v>
      </c>
      <c r="AH81" s="100">
        <v>13</v>
      </c>
      <c r="AI81" s="45">
        <f t="shared" si="6"/>
        <v>1</v>
      </c>
      <c r="AJ81" s="31" t="s">
        <v>544</v>
      </c>
      <c r="AK81" s="31" t="s">
        <v>545</v>
      </c>
      <c r="AL81" s="31" t="s">
        <v>546</v>
      </c>
      <c r="AM81" s="122" t="s">
        <v>547</v>
      </c>
      <c r="AN81" s="33"/>
      <c r="AO81" s="33"/>
      <c r="AP81" s="33"/>
      <c r="AQ81" s="33"/>
      <c r="AR81" s="33"/>
      <c r="AS81" s="33"/>
      <c r="AT81" s="33"/>
      <c r="AU81" s="33"/>
      <c r="AV81" s="2"/>
      <c r="AW81" s="2"/>
      <c r="AX81" s="2"/>
      <c r="AY81" s="2"/>
      <c r="AZ81" s="2"/>
      <c r="BA81" s="2"/>
      <c r="BB81" s="2"/>
      <c r="BC81" s="2"/>
      <c r="BD81" s="2"/>
      <c r="BE81" s="2"/>
      <c r="BF81" s="2"/>
      <c r="BG81" s="2"/>
      <c r="BH81" s="2"/>
      <c r="BI81" s="2"/>
      <c r="BJ81" s="2"/>
      <c r="BK81" s="2"/>
      <c r="BL81" s="2"/>
      <c r="BM81" s="2"/>
      <c r="BN81" s="2"/>
      <c r="BO81" s="2"/>
      <c r="BP81" s="2"/>
      <c r="BQ81" s="2"/>
      <c r="BR81" s="2"/>
      <c r="BS81" s="2"/>
    </row>
    <row r="82" spans="1:71" ht="26.25" customHeight="1" x14ac:dyDescent="0.2">
      <c r="A82" s="205"/>
      <c r="B82" s="277"/>
      <c r="C82" s="279"/>
      <c r="D82" s="279"/>
      <c r="E82" s="205"/>
      <c r="F82" s="237"/>
      <c r="G82" s="237"/>
      <c r="H82" s="246"/>
      <c r="I82" s="246"/>
      <c r="J82" s="238"/>
      <c r="K82" s="239"/>
      <c r="L82" s="237"/>
      <c r="M82" s="276"/>
      <c r="N82" s="276"/>
      <c r="O82" s="276"/>
      <c r="P82" s="276"/>
      <c r="Q82" s="211" t="e">
        <f t="shared" si="8"/>
        <v>#DIV/0!</v>
      </c>
      <c r="R82" s="211"/>
      <c r="S82" s="211"/>
      <c r="T82" s="260"/>
      <c r="U82" s="261"/>
      <c r="V82" s="213"/>
      <c r="W82" s="27" t="s">
        <v>548</v>
      </c>
      <c r="X82" s="41"/>
      <c r="Y82" s="41"/>
      <c r="Z82" s="100">
        <v>3</v>
      </c>
      <c r="AA82" s="41">
        <v>3</v>
      </c>
      <c r="AB82" s="54">
        <v>4</v>
      </c>
      <c r="AC82" s="101">
        <f t="shared" si="9"/>
        <v>10</v>
      </c>
      <c r="AD82" s="100"/>
      <c r="AE82" s="100">
        <v>0</v>
      </c>
      <c r="AF82" s="100">
        <v>1</v>
      </c>
      <c r="AG82" s="100">
        <v>1</v>
      </c>
      <c r="AH82" s="100">
        <v>3</v>
      </c>
      <c r="AI82" s="45">
        <f t="shared" si="6"/>
        <v>1</v>
      </c>
      <c r="AJ82" s="31" t="s">
        <v>549</v>
      </c>
      <c r="AK82" s="31" t="s">
        <v>550</v>
      </c>
      <c r="AL82" s="31" t="s">
        <v>551</v>
      </c>
      <c r="AM82" s="122" t="s">
        <v>552</v>
      </c>
      <c r="AN82" s="33"/>
      <c r="AO82" s="33"/>
      <c r="AP82" s="33"/>
      <c r="AQ82" s="33"/>
      <c r="AR82" s="33"/>
      <c r="AS82" s="33"/>
      <c r="AT82" s="33"/>
      <c r="AU82" s="33"/>
      <c r="AV82" s="2"/>
      <c r="AW82" s="2"/>
      <c r="AX82" s="2"/>
      <c r="AY82" s="2"/>
      <c r="AZ82" s="2"/>
      <c r="BA82" s="2"/>
      <c r="BB82" s="2"/>
      <c r="BC82" s="2"/>
      <c r="BD82" s="2"/>
      <c r="BE82" s="2"/>
      <c r="BF82" s="2"/>
      <c r="BG82" s="2"/>
      <c r="BH82" s="2"/>
      <c r="BI82" s="2"/>
      <c r="BJ82" s="2"/>
      <c r="BK82" s="2"/>
      <c r="BL82" s="2"/>
      <c r="BM82" s="2"/>
      <c r="BN82" s="2"/>
      <c r="BO82" s="2"/>
      <c r="BP82" s="2"/>
      <c r="BQ82" s="2"/>
      <c r="BR82" s="2"/>
      <c r="BS82" s="2"/>
    </row>
    <row r="83" spans="1:71" ht="26.25" customHeight="1" x14ac:dyDescent="0.2">
      <c r="A83" s="205"/>
      <c r="B83" s="277"/>
      <c r="C83" s="279"/>
      <c r="D83" s="279"/>
      <c r="E83" s="205"/>
      <c r="F83" s="237"/>
      <c r="G83" s="237"/>
      <c r="H83" s="246"/>
      <c r="I83" s="246"/>
      <c r="J83" s="238"/>
      <c r="K83" s="239"/>
      <c r="L83" s="237"/>
      <c r="M83" s="276"/>
      <c r="N83" s="276"/>
      <c r="O83" s="276"/>
      <c r="P83" s="276"/>
      <c r="Q83" s="211" t="e">
        <f t="shared" si="8"/>
        <v>#DIV/0!</v>
      </c>
      <c r="R83" s="211"/>
      <c r="S83" s="211"/>
      <c r="T83" s="260"/>
      <c r="U83" s="261"/>
      <c r="V83" s="27" t="s">
        <v>553</v>
      </c>
      <c r="W83" s="27" t="s">
        <v>554</v>
      </c>
      <c r="X83" s="41"/>
      <c r="Y83" s="41"/>
      <c r="Z83" s="100">
        <v>24</v>
      </c>
      <c r="AA83" s="41">
        <v>12</v>
      </c>
      <c r="AB83" s="54">
        <v>13</v>
      </c>
      <c r="AC83" s="101">
        <f t="shared" si="9"/>
        <v>49</v>
      </c>
      <c r="AD83" s="100"/>
      <c r="AE83" s="100">
        <v>0</v>
      </c>
      <c r="AF83" s="100">
        <v>8</v>
      </c>
      <c r="AG83" s="100">
        <v>12</v>
      </c>
      <c r="AH83" s="100">
        <v>12</v>
      </c>
      <c r="AI83" s="45">
        <f t="shared" si="6"/>
        <v>1</v>
      </c>
      <c r="AJ83" s="123" t="s">
        <v>555</v>
      </c>
      <c r="AK83" s="31" t="s">
        <v>556</v>
      </c>
      <c r="AL83" s="31" t="s">
        <v>557</v>
      </c>
      <c r="AM83" s="66" t="s">
        <v>558</v>
      </c>
      <c r="AN83" s="33"/>
      <c r="AO83" s="33"/>
      <c r="AP83" s="33"/>
      <c r="AQ83" s="33"/>
      <c r="AR83" s="33"/>
      <c r="AS83" s="33"/>
      <c r="AT83" s="33"/>
      <c r="AU83" s="33"/>
      <c r="AV83" s="2"/>
      <c r="AW83" s="2"/>
      <c r="AX83" s="2"/>
      <c r="AY83" s="2"/>
      <c r="AZ83" s="2"/>
      <c r="BA83" s="2"/>
      <c r="BB83" s="2"/>
      <c r="BC83" s="2"/>
      <c r="BD83" s="2"/>
      <c r="BE83" s="2"/>
      <c r="BF83" s="2"/>
      <c r="BG83" s="2"/>
      <c r="BH83" s="2"/>
      <c r="BI83" s="2"/>
      <c r="BJ83" s="2"/>
      <c r="BK83" s="2"/>
      <c r="BL83" s="2"/>
      <c r="BM83" s="2"/>
      <c r="BN83" s="2"/>
      <c r="BO83" s="2"/>
      <c r="BP83" s="2"/>
      <c r="BQ83" s="2"/>
      <c r="BR83" s="2"/>
      <c r="BS83" s="2"/>
    </row>
    <row r="84" spans="1:71" ht="26.25" customHeight="1" x14ac:dyDescent="0.2">
      <c r="A84" s="205"/>
      <c r="B84" s="277"/>
      <c r="C84" s="280"/>
      <c r="D84" s="280"/>
      <c r="E84" s="205"/>
      <c r="F84" s="237"/>
      <c r="G84" s="237"/>
      <c r="H84" s="246"/>
      <c r="I84" s="246"/>
      <c r="J84" s="238"/>
      <c r="K84" s="239"/>
      <c r="L84" s="237"/>
      <c r="M84" s="276"/>
      <c r="N84" s="276"/>
      <c r="O84" s="276"/>
      <c r="P84" s="276"/>
      <c r="Q84" s="211" t="e">
        <f t="shared" si="8"/>
        <v>#DIV/0!</v>
      </c>
      <c r="R84" s="211"/>
      <c r="S84" s="211"/>
      <c r="T84" s="260"/>
      <c r="U84" s="261"/>
      <c r="V84" s="27" t="s">
        <v>559</v>
      </c>
      <c r="W84" s="27" t="s">
        <v>560</v>
      </c>
      <c r="X84" s="41"/>
      <c r="Y84" s="41"/>
      <c r="Z84" s="41">
        <v>6</v>
      </c>
      <c r="AA84" s="41">
        <v>8</v>
      </c>
      <c r="AB84" s="54">
        <v>15</v>
      </c>
      <c r="AC84" s="101">
        <f t="shared" si="9"/>
        <v>29</v>
      </c>
      <c r="AD84" s="100"/>
      <c r="AE84" s="100">
        <v>0</v>
      </c>
      <c r="AF84" s="100">
        <v>4</v>
      </c>
      <c r="AG84" s="100">
        <v>8</v>
      </c>
      <c r="AH84" s="100">
        <v>8</v>
      </c>
      <c r="AI84" s="45">
        <f t="shared" si="6"/>
        <v>1</v>
      </c>
      <c r="AJ84" s="31" t="s">
        <v>561</v>
      </c>
      <c r="AK84" s="31" t="s">
        <v>562</v>
      </c>
      <c r="AL84" s="31" t="s">
        <v>563</v>
      </c>
      <c r="AM84" s="66" t="s">
        <v>564</v>
      </c>
      <c r="AN84" s="33"/>
      <c r="AO84" s="33"/>
      <c r="AP84" s="33"/>
      <c r="AQ84" s="33"/>
      <c r="AR84" s="33"/>
      <c r="AS84" s="33"/>
      <c r="AT84" s="33"/>
      <c r="AU84" s="33"/>
      <c r="AV84" s="2"/>
      <c r="AW84" s="2"/>
      <c r="AX84" s="2"/>
      <c r="AY84" s="2"/>
      <c r="AZ84" s="2"/>
      <c r="BA84" s="2"/>
      <c r="BB84" s="2"/>
      <c r="BC84" s="2"/>
      <c r="BD84" s="2"/>
      <c r="BE84" s="2"/>
      <c r="BF84" s="2"/>
      <c r="BG84" s="2"/>
      <c r="BH84" s="2"/>
      <c r="BI84" s="2"/>
      <c r="BJ84" s="2"/>
      <c r="BK84" s="2"/>
      <c r="BL84" s="2"/>
      <c r="BM84" s="2"/>
      <c r="BN84" s="2"/>
      <c r="BO84" s="2"/>
      <c r="BP84" s="2"/>
      <c r="BQ84" s="2"/>
      <c r="BR84" s="2"/>
      <c r="BS84" s="2"/>
    </row>
    <row r="85" spans="1:71" ht="38.25" customHeight="1" x14ac:dyDescent="0.2">
      <c r="A85" s="205" t="s">
        <v>565</v>
      </c>
      <c r="B85" s="205" t="s">
        <v>566</v>
      </c>
      <c r="C85" s="176" t="s">
        <v>567</v>
      </c>
      <c r="D85" s="176" t="s">
        <v>568</v>
      </c>
      <c r="E85" s="18" t="s">
        <v>569</v>
      </c>
      <c r="F85" s="19">
        <v>0.79</v>
      </c>
      <c r="G85" s="19">
        <v>0.82</v>
      </c>
      <c r="H85" s="19">
        <v>0.82</v>
      </c>
      <c r="I85" s="20">
        <v>1</v>
      </c>
      <c r="J85" s="21">
        <v>1</v>
      </c>
      <c r="K85" s="22">
        <f>SUM(F85:J85)</f>
        <v>4.43</v>
      </c>
      <c r="L85" s="34"/>
      <c r="M85" s="19"/>
      <c r="N85" s="19"/>
      <c r="O85" s="19">
        <v>0.74</v>
      </c>
      <c r="P85" s="78">
        <v>0.74</v>
      </c>
      <c r="Q85" s="31">
        <f>+P85/I85</f>
        <v>0.74</v>
      </c>
      <c r="R85" s="31"/>
      <c r="S85" s="31" t="s">
        <v>570</v>
      </c>
      <c r="T85" s="31" t="s">
        <v>571</v>
      </c>
      <c r="U85" s="124"/>
      <c r="V85" s="185" t="s">
        <v>572</v>
      </c>
      <c r="W85" s="183" t="s">
        <v>573</v>
      </c>
      <c r="X85" s="41"/>
      <c r="Y85" s="41">
        <v>1</v>
      </c>
      <c r="Z85" s="41"/>
      <c r="AA85" s="41"/>
      <c r="AB85" s="173">
        <v>1</v>
      </c>
      <c r="AC85" s="101">
        <f>SUM(X85:AB85)</f>
        <v>2</v>
      </c>
      <c r="AD85" s="41"/>
      <c r="AE85" s="119"/>
      <c r="AF85" s="119"/>
      <c r="AG85" s="119">
        <v>0</v>
      </c>
      <c r="AH85" s="119"/>
      <c r="AI85" s="45" t="e">
        <f t="shared" si="6"/>
        <v>#DIV/0!</v>
      </c>
      <c r="AJ85" s="25"/>
      <c r="AK85" s="25"/>
      <c r="AL85" s="25"/>
      <c r="AM85" s="55">
        <v>5</v>
      </c>
      <c r="AN85" s="33"/>
      <c r="AO85" s="33"/>
      <c r="AP85" s="33"/>
      <c r="AQ85" s="33"/>
      <c r="AR85" s="33"/>
      <c r="AS85" s="33"/>
      <c r="AT85" s="33"/>
      <c r="AU85" s="33"/>
      <c r="AV85" s="2"/>
      <c r="AW85" s="2"/>
      <c r="AX85" s="2"/>
      <c r="AY85" s="2"/>
      <c r="AZ85" s="2"/>
      <c r="BA85" s="2"/>
      <c r="BB85" s="2"/>
      <c r="BC85" s="2"/>
      <c r="BD85" s="2"/>
      <c r="BE85" s="2"/>
      <c r="BF85" s="2"/>
      <c r="BG85" s="2"/>
      <c r="BH85" s="2"/>
      <c r="BI85" s="2"/>
      <c r="BJ85" s="2"/>
      <c r="BK85" s="2"/>
      <c r="BL85" s="2"/>
      <c r="BM85" s="2"/>
      <c r="BN85" s="2"/>
      <c r="BO85" s="2"/>
      <c r="BP85" s="2"/>
      <c r="BQ85" s="2"/>
      <c r="BR85" s="2"/>
      <c r="BS85" s="2"/>
    </row>
    <row r="86" spans="1:71" ht="38.25" customHeight="1" x14ac:dyDescent="0.2">
      <c r="A86" s="205"/>
      <c r="B86" s="205"/>
      <c r="C86" s="177"/>
      <c r="D86" s="177"/>
      <c r="E86" s="18" t="s">
        <v>574</v>
      </c>
      <c r="F86" s="19" t="s">
        <v>575</v>
      </c>
      <c r="G86" s="19" t="s">
        <v>576</v>
      </c>
      <c r="H86" s="20" t="s">
        <v>577</v>
      </c>
      <c r="I86" s="20">
        <v>1</v>
      </c>
      <c r="J86" s="21">
        <v>1</v>
      </c>
      <c r="K86" s="22">
        <v>1</v>
      </c>
      <c r="L86" s="19"/>
      <c r="M86" s="19"/>
      <c r="N86" s="19" t="s">
        <v>578</v>
      </c>
      <c r="O86" s="19">
        <v>0.45</v>
      </c>
      <c r="P86" s="78"/>
      <c r="Q86" s="31">
        <f>+P86/I86</f>
        <v>0</v>
      </c>
      <c r="R86" s="31"/>
      <c r="S86" s="31"/>
      <c r="T86" s="31" t="s">
        <v>579</v>
      </c>
      <c r="U86" s="124"/>
      <c r="V86" s="186"/>
      <c r="W86" s="184"/>
      <c r="X86" s="28"/>
      <c r="Y86" s="28"/>
      <c r="Z86" s="28">
        <v>1</v>
      </c>
      <c r="AA86" s="28">
        <v>0.75</v>
      </c>
      <c r="AB86" s="174"/>
      <c r="AC86" s="30">
        <v>1</v>
      </c>
      <c r="AD86" s="28"/>
      <c r="AE86" s="28">
        <v>0.1</v>
      </c>
      <c r="AF86" s="28"/>
      <c r="AG86" s="28">
        <v>0.45</v>
      </c>
      <c r="AH86" s="28">
        <v>0.75</v>
      </c>
      <c r="AI86" s="45">
        <f t="shared" si="6"/>
        <v>1</v>
      </c>
      <c r="AJ86" s="31" t="s">
        <v>580</v>
      </c>
      <c r="AK86" s="31" t="s">
        <v>581</v>
      </c>
      <c r="AL86" s="31" t="s">
        <v>582</v>
      </c>
      <c r="AM86" s="122" t="s">
        <v>774</v>
      </c>
      <c r="AN86" s="33"/>
      <c r="AO86" s="33"/>
      <c r="AP86" s="33"/>
      <c r="AQ86" s="33"/>
      <c r="AR86" s="33"/>
      <c r="AS86" s="33"/>
      <c r="AT86" s="33"/>
      <c r="AU86" s="33"/>
      <c r="AV86" s="2"/>
      <c r="AW86" s="2"/>
      <c r="AX86" s="2"/>
      <c r="AY86" s="2"/>
      <c r="AZ86" s="2"/>
      <c r="BA86" s="2"/>
      <c r="BB86" s="2"/>
      <c r="BC86" s="2"/>
      <c r="BD86" s="2"/>
      <c r="BE86" s="2"/>
      <c r="BF86" s="2"/>
      <c r="BG86" s="2"/>
      <c r="BH86" s="2"/>
      <c r="BI86" s="2"/>
      <c r="BJ86" s="2"/>
      <c r="BK86" s="2"/>
      <c r="BL86" s="2"/>
      <c r="BM86" s="2"/>
      <c r="BN86" s="2"/>
      <c r="BO86" s="2"/>
      <c r="BP86" s="2"/>
      <c r="BQ86" s="2"/>
      <c r="BR86" s="2"/>
      <c r="BS86" s="2"/>
    </row>
    <row r="87" spans="1:71" ht="45.75" customHeight="1" x14ac:dyDescent="0.2">
      <c r="A87" s="205"/>
      <c r="B87" s="205"/>
      <c r="C87" s="177"/>
      <c r="D87" s="177"/>
      <c r="E87" s="205" t="s">
        <v>583</v>
      </c>
      <c r="F87" s="237" t="s">
        <v>584</v>
      </c>
      <c r="G87" s="237">
        <v>0.64</v>
      </c>
      <c r="H87" s="246">
        <v>0.42</v>
      </c>
      <c r="I87" s="246">
        <v>1</v>
      </c>
      <c r="J87" s="238">
        <v>1</v>
      </c>
      <c r="K87" s="239">
        <v>1</v>
      </c>
      <c r="L87" s="237"/>
      <c r="M87" s="237"/>
      <c r="N87" s="237">
        <v>0.24</v>
      </c>
      <c r="O87" s="237">
        <v>0.41</v>
      </c>
      <c r="P87" s="237">
        <v>0.59</v>
      </c>
      <c r="Q87" s="211">
        <f>+P87/I87</f>
        <v>0.59</v>
      </c>
      <c r="R87" s="211"/>
      <c r="S87" s="211"/>
      <c r="T87" s="211" t="s">
        <v>585</v>
      </c>
      <c r="U87" s="211" t="s">
        <v>772</v>
      </c>
      <c r="V87" s="26" t="s">
        <v>586</v>
      </c>
      <c r="W87" s="26" t="s">
        <v>587</v>
      </c>
      <c r="X87" s="28"/>
      <c r="Y87" s="28"/>
      <c r="Z87" s="28">
        <v>0.85</v>
      </c>
      <c r="AA87" s="28">
        <v>0.85</v>
      </c>
      <c r="AB87" s="29">
        <v>0.85</v>
      </c>
      <c r="AC87" s="30">
        <v>0.85</v>
      </c>
      <c r="AD87" s="28"/>
      <c r="AE87" s="28"/>
      <c r="AF87" s="28"/>
      <c r="AG87" s="28">
        <v>0.4</v>
      </c>
      <c r="AH87" s="28"/>
      <c r="AI87" s="45">
        <f t="shared" si="6"/>
        <v>0</v>
      </c>
      <c r="AJ87" s="31" t="s">
        <v>588</v>
      </c>
      <c r="AK87" s="31" t="s">
        <v>589</v>
      </c>
      <c r="AL87" s="31" t="s">
        <v>590</v>
      </c>
      <c r="AM87" s="125" t="s">
        <v>775</v>
      </c>
      <c r="AN87" s="33"/>
      <c r="AO87" s="33"/>
      <c r="AP87" s="33"/>
      <c r="AQ87" s="33"/>
      <c r="AR87" s="33"/>
      <c r="AS87" s="33"/>
      <c r="AT87" s="33"/>
      <c r="AU87" s="33"/>
      <c r="AV87" s="2"/>
      <c r="AW87" s="2"/>
      <c r="AX87" s="2"/>
      <c r="AY87" s="2"/>
      <c r="AZ87" s="2"/>
      <c r="BA87" s="2"/>
      <c r="BB87" s="2"/>
      <c r="BC87" s="2"/>
      <c r="BD87" s="2"/>
      <c r="BE87" s="2"/>
      <c r="BF87" s="2"/>
      <c r="BG87" s="2"/>
      <c r="BH87" s="2"/>
      <c r="BI87" s="2"/>
      <c r="BJ87" s="2"/>
      <c r="BK87" s="2"/>
      <c r="BL87" s="2"/>
      <c r="BM87" s="2"/>
      <c r="BN87" s="2"/>
      <c r="BO87" s="2"/>
      <c r="BP87" s="2"/>
      <c r="BQ87" s="2"/>
      <c r="BR87" s="2"/>
      <c r="BS87" s="2"/>
    </row>
    <row r="88" spans="1:71" ht="45.75" customHeight="1" x14ac:dyDescent="0.2">
      <c r="A88" s="205"/>
      <c r="B88" s="205"/>
      <c r="C88" s="178"/>
      <c r="D88" s="178"/>
      <c r="E88" s="205"/>
      <c r="F88" s="237"/>
      <c r="G88" s="237"/>
      <c r="H88" s="246"/>
      <c r="I88" s="246"/>
      <c r="J88" s="238"/>
      <c r="K88" s="239"/>
      <c r="L88" s="237"/>
      <c r="M88" s="237"/>
      <c r="N88" s="237"/>
      <c r="O88" s="237"/>
      <c r="P88" s="237"/>
      <c r="Q88" s="211" t="e">
        <f t="shared" si="8"/>
        <v>#DIV/0!</v>
      </c>
      <c r="R88" s="211"/>
      <c r="S88" s="211"/>
      <c r="T88" s="211"/>
      <c r="U88" s="211"/>
      <c r="V88" s="26" t="s">
        <v>591</v>
      </c>
      <c r="W88" s="26" t="s">
        <v>592</v>
      </c>
      <c r="X88" s="28"/>
      <c r="Y88" s="28"/>
      <c r="Z88" s="28">
        <v>0.8</v>
      </c>
      <c r="AA88" s="28">
        <v>0.4</v>
      </c>
      <c r="AB88" s="29">
        <v>0.8</v>
      </c>
      <c r="AC88" s="30">
        <v>0.8</v>
      </c>
      <c r="AD88" s="28"/>
      <c r="AE88" s="28">
        <v>0.15</v>
      </c>
      <c r="AF88" s="28"/>
      <c r="AG88" s="28">
        <v>0.4</v>
      </c>
      <c r="AH88" s="28">
        <v>0.4</v>
      </c>
      <c r="AI88" s="45">
        <f>+AH88/AA88</f>
        <v>1</v>
      </c>
      <c r="AJ88" s="31" t="s">
        <v>593</v>
      </c>
      <c r="AK88" s="31" t="s">
        <v>594</v>
      </c>
      <c r="AL88" s="31" t="s">
        <v>595</v>
      </c>
      <c r="AM88" s="97" t="s">
        <v>773</v>
      </c>
      <c r="AN88" s="33"/>
      <c r="AO88" s="33"/>
      <c r="AP88" s="33"/>
      <c r="AQ88" s="33"/>
      <c r="AR88" s="33"/>
      <c r="AS88" s="33"/>
      <c r="AT88" s="33"/>
      <c r="AU88" s="33"/>
      <c r="AV88" s="2"/>
      <c r="AW88" s="2"/>
      <c r="AX88" s="2"/>
      <c r="AY88" s="2"/>
      <c r="AZ88" s="2"/>
      <c r="BA88" s="2"/>
      <c r="BB88" s="2"/>
      <c r="BC88" s="2"/>
      <c r="BD88" s="2"/>
      <c r="BE88" s="2"/>
      <c r="BF88" s="2"/>
      <c r="BG88" s="2"/>
      <c r="BH88" s="2"/>
      <c r="BI88" s="2"/>
      <c r="BJ88" s="2"/>
      <c r="BK88" s="2"/>
      <c r="BL88" s="2"/>
      <c r="BM88" s="2"/>
      <c r="BN88" s="2"/>
      <c r="BO88" s="2"/>
      <c r="BP88" s="2"/>
      <c r="BQ88" s="2"/>
      <c r="BR88" s="2"/>
      <c r="BS88" s="2"/>
    </row>
    <row r="89" spans="1:71" ht="15" customHeight="1" x14ac:dyDescent="0.2">
      <c r="A89" s="205" t="s">
        <v>596</v>
      </c>
      <c r="B89" s="205" t="s">
        <v>597</v>
      </c>
      <c r="C89" s="176" t="s">
        <v>53</v>
      </c>
      <c r="D89" s="176" t="s">
        <v>598</v>
      </c>
      <c r="E89" s="205" t="s">
        <v>599</v>
      </c>
      <c r="F89" s="237">
        <v>0.25</v>
      </c>
      <c r="G89" s="206" t="s">
        <v>600</v>
      </c>
      <c r="H89" s="237" t="s">
        <v>601</v>
      </c>
      <c r="I89" s="237">
        <v>0.8</v>
      </c>
      <c r="J89" s="238">
        <v>1</v>
      </c>
      <c r="K89" s="239">
        <v>1</v>
      </c>
      <c r="L89" s="237">
        <v>1</v>
      </c>
      <c r="M89" s="237" t="s">
        <v>602</v>
      </c>
      <c r="N89" s="237" t="s">
        <v>602</v>
      </c>
      <c r="O89" s="249">
        <v>0.64059999999999995</v>
      </c>
      <c r="P89" s="249">
        <v>0.87709999999999999</v>
      </c>
      <c r="Q89" s="211">
        <f>+P89/I89</f>
        <v>1.0963749999999999</v>
      </c>
      <c r="R89" s="211" t="s">
        <v>603</v>
      </c>
      <c r="S89" s="211" t="s">
        <v>604</v>
      </c>
      <c r="T89" s="211" t="s">
        <v>605</v>
      </c>
      <c r="U89" s="211" t="s">
        <v>606</v>
      </c>
      <c r="V89" s="26" t="s">
        <v>607</v>
      </c>
      <c r="W89" s="26" t="s">
        <v>608</v>
      </c>
      <c r="X89" s="41"/>
      <c r="Y89" s="41"/>
      <c r="Z89" s="126">
        <v>63</v>
      </c>
      <c r="AA89" s="126">
        <v>62</v>
      </c>
      <c r="AB89" s="65">
        <v>63</v>
      </c>
      <c r="AC89" s="127">
        <v>63</v>
      </c>
      <c r="AD89" s="126"/>
      <c r="AE89" s="28"/>
      <c r="AF89" s="126">
        <v>61</v>
      </c>
      <c r="AG89" s="126">
        <v>61</v>
      </c>
      <c r="AH89" s="126">
        <v>62</v>
      </c>
      <c r="AI89" s="45">
        <f t="shared" si="6"/>
        <v>1</v>
      </c>
      <c r="AJ89" s="31" t="s">
        <v>609</v>
      </c>
      <c r="AK89" s="31" t="s">
        <v>610</v>
      </c>
      <c r="AL89" s="31" t="s">
        <v>611</v>
      </c>
      <c r="AM89" s="122" t="s">
        <v>612</v>
      </c>
      <c r="AN89" s="33"/>
      <c r="AO89" s="33"/>
      <c r="AP89" s="33"/>
      <c r="AQ89" s="33"/>
      <c r="AR89" s="33"/>
      <c r="AS89" s="33"/>
      <c r="AT89" s="33"/>
      <c r="AU89" s="33"/>
      <c r="AV89" s="2"/>
      <c r="AW89" s="2"/>
      <c r="AX89" s="2"/>
      <c r="AY89" s="2"/>
      <c r="AZ89" s="2"/>
      <c r="BA89" s="2"/>
      <c r="BB89" s="2"/>
      <c r="BC89" s="2"/>
      <c r="BD89" s="2"/>
      <c r="BE89" s="2"/>
      <c r="BF89" s="2"/>
      <c r="BG89" s="2"/>
      <c r="BH89" s="2"/>
      <c r="BI89" s="2"/>
      <c r="BJ89" s="2"/>
      <c r="BK89" s="2"/>
      <c r="BL89" s="2"/>
      <c r="BM89" s="2"/>
      <c r="BN89" s="2"/>
      <c r="BO89" s="2"/>
      <c r="BP89" s="2"/>
      <c r="BQ89" s="2"/>
      <c r="BR89" s="2"/>
      <c r="BS89" s="2"/>
    </row>
    <row r="90" spans="1:71" ht="15" customHeight="1" x14ac:dyDescent="0.2">
      <c r="A90" s="205"/>
      <c r="B90" s="205"/>
      <c r="C90" s="177"/>
      <c r="D90" s="177"/>
      <c r="E90" s="205"/>
      <c r="F90" s="206"/>
      <c r="G90" s="206"/>
      <c r="H90" s="237"/>
      <c r="I90" s="237"/>
      <c r="J90" s="238"/>
      <c r="K90" s="239"/>
      <c r="L90" s="237"/>
      <c r="M90" s="206"/>
      <c r="N90" s="206"/>
      <c r="O90" s="249"/>
      <c r="P90" s="249"/>
      <c r="Q90" s="212" t="e">
        <f t="shared" si="8"/>
        <v>#DIV/0!</v>
      </c>
      <c r="R90" s="212"/>
      <c r="S90" s="212"/>
      <c r="T90" s="212"/>
      <c r="U90" s="244"/>
      <c r="V90" s="213" t="s">
        <v>613</v>
      </c>
      <c r="W90" s="26" t="s">
        <v>614</v>
      </c>
      <c r="X90" s="41"/>
      <c r="Y90" s="41"/>
      <c r="Z90" s="126"/>
      <c r="AA90" s="126">
        <v>1</v>
      </c>
      <c r="AB90" s="65">
        <v>1</v>
      </c>
      <c r="AC90" s="127">
        <v>1</v>
      </c>
      <c r="AD90" s="126"/>
      <c r="AE90" s="126">
        <v>1</v>
      </c>
      <c r="AF90" s="126">
        <v>1</v>
      </c>
      <c r="AG90" s="126">
        <v>1</v>
      </c>
      <c r="AH90" s="126">
        <v>1</v>
      </c>
      <c r="AI90" s="45">
        <f t="shared" si="6"/>
        <v>1</v>
      </c>
      <c r="AJ90" s="31" t="s">
        <v>615</v>
      </c>
      <c r="AK90" s="31" t="s">
        <v>616</v>
      </c>
      <c r="AL90" s="31" t="s">
        <v>617</v>
      </c>
      <c r="AM90" s="122" t="s">
        <v>618</v>
      </c>
      <c r="AN90" s="33"/>
      <c r="AO90" s="33"/>
      <c r="AP90" s="33"/>
      <c r="AQ90" s="33"/>
      <c r="AR90" s="33"/>
      <c r="AS90" s="33"/>
      <c r="AT90" s="33"/>
      <c r="AU90" s="33"/>
      <c r="AV90" s="2"/>
      <c r="AW90" s="2"/>
      <c r="AX90" s="2"/>
      <c r="AY90" s="2"/>
      <c r="AZ90" s="2"/>
      <c r="BA90" s="2"/>
      <c r="BB90" s="2"/>
      <c r="BC90" s="2"/>
      <c r="BD90" s="2"/>
      <c r="BE90" s="2"/>
      <c r="BF90" s="2"/>
      <c r="BG90" s="2"/>
      <c r="BH90" s="2"/>
      <c r="BI90" s="2"/>
      <c r="BJ90" s="2"/>
      <c r="BK90" s="2"/>
      <c r="BL90" s="2"/>
      <c r="BM90" s="2"/>
      <c r="BN90" s="2"/>
      <c r="BO90" s="2"/>
      <c r="BP90" s="2"/>
      <c r="BQ90" s="2"/>
      <c r="BR90" s="2"/>
      <c r="BS90" s="2"/>
    </row>
    <row r="91" spans="1:71" ht="15" customHeight="1" x14ac:dyDescent="0.2">
      <c r="A91" s="205"/>
      <c r="B91" s="205"/>
      <c r="C91" s="177"/>
      <c r="D91" s="177"/>
      <c r="E91" s="205"/>
      <c r="F91" s="206"/>
      <c r="G91" s="206"/>
      <c r="H91" s="237"/>
      <c r="I91" s="237"/>
      <c r="J91" s="238"/>
      <c r="K91" s="239"/>
      <c r="L91" s="237"/>
      <c r="M91" s="206"/>
      <c r="N91" s="206"/>
      <c r="O91" s="249"/>
      <c r="P91" s="249"/>
      <c r="Q91" s="212" t="e">
        <f t="shared" si="8"/>
        <v>#DIV/0!</v>
      </c>
      <c r="R91" s="212"/>
      <c r="S91" s="212"/>
      <c r="T91" s="212"/>
      <c r="U91" s="244"/>
      <c r="V91" s="213"/>
      <c r="W91" s="26" t="s">
        <v>619</v>
      </c>
      <c r="X91" s="41"/>
      <c r="Y91" s="41"/>
      <c r="Z91" s="126"/>
      <c r="AA91" s="126"/>
      <c r="AB91" s="65">
        <v>6</v>
      </c>
      <c r="AC91" s="127">
        <f>SUM(X91:AB91)</f>
        <v>6</v>
      </c>
      <c r="AD91" s="126"/>
      <c r="AE91" s="28"/>
      <c r="AF91" s="28"/>
      <c r="AG91" s="28"/>
      <c r="AH91" s="28"/>
      <c r="AI91" s="45" t="e">
        <f>+AH91/AA91</f>
        <v>#DIV/0!</v>
      </c>
      <c r="AJ91" s="31"/>
      <c r="AK91" s="31" t="s">
        <v>620</v>
      </c>
      <c r="AL91" s="31" t="s">
        <v>621</v>
      </c>
      <c r="AM91" s="122" t="s">
        <v>622</v>
      </c>
      <c r="AN91" s="33"/>
      <c r="AO91" s="33"/>
      <c r="AP91" s="33"/>
      <c r="AQ91" s="33"/>
      <c r="AR91" s="33"/>
      <c r="AS91" s="33"/>
      <c r="AT91" s="33"/>
      <c r="AU91" s="33"/>
      <c r="AV91" s="2"/>
      <c r="AW91" s="2"/>
      <c r="AX91" s="2"/>
      <c r="AY91" s="2"/>
      <c r="AZ91" s="2"/>
      <c r="BA91" s="2"/>
      <c r="BB91" s="2"/>
      <c r="BC91" s="2"/>
      <c r="BD91" s="2"/>
      <c r="BE91" s="2"/>
      <c r="BF91" s="2"/>
      <c r="BG91" s="2"/>
      <c r="BH91" s="2"/>
      <c r="BI91" s="2"/>
      <c r="BJ91" s="2"/>
      <c r="BK91" s="2"/>
      <c r="BL91" s="2"/>
      <c r="BM91" s="2"/>
      <c r="BN91" s="2"/>
      <c r="BO91" s="2"/>
      <c r="BP91" s="2"/>
      <c r="BQ91" s="2"/>
      <c r="BR91" s="2"/>
      <c r="BS91" s="2"/>
    </row>
    <row r="92" spans="1:71" ht="15" customHeight="1" x14ac:dyDescent="0.2">
      <c r="A92" s="205"/>
      <c r="B92" s="205"/>
      <c r="C92" s="177"/>
      <c r="D92" s="177"/>
      <c r="E92" s="205"/>
      <c r="F92" s="206"/>
      <c r="G92" s="206"/>
      <c r="H92" s="237"/>
      <c r="I92" s="237"/>
      <c r="J92" s="238"/>
      <c r="K92" s="239"/>
      <c r="L92" s="237"/>
      <c r="M92" s="206"/>
      <c r="N92" s="206"/>
      <c r="O92" s="249"/>
      <c r="P92" s="249"/>
      <c r="Q92" s="212"/>
      <c r="R92" s="212"/>
      <c r="S92" s="212"/>
      <c r="T92" s="212"/>
      <c r="U92" s="244"/>
      <c r="V92" s="213"/>
      <c r="W92" s="26" t="s">
        <v>623</v>
      </c>
      <c r="X92" s="41"/>
      <c r="Y92" s="41"/>
      <c r="Z92" s="126"/>
      <c r="AA92" s="126">
        <v>1</v>
      </c>
      <c r="AB92" s="65">
        <v>1</v>
      </c>
      <c r="AC92" s="127">
        <v>1</v>
      </c>
      <c r="AD92" s="126"/>
      <c r="AE92" s="28"/>
      <c r="AF92" s="28"/>
      <c r="AG92" s="127">
        <v>1</v>
      </c>
      <c r="AH92" s="127">
        <v>1</v>
      </c>
      <c r="AI92" s="45">
        <f t="shared" si="6"/>
        <v>1</v>
      </c>
      <c r="AJ92" s="31" t="s">
        <v>765</v>
      </c>
      <c r="AK92" s="31" t="s">
        <v>766</v>
      </c>
      <c r="AL92" s="31" t="s">
        <v>768</v>
      </c>
      <c r="AM92" s="97" t="s">
        <v>767</v>
      </c>
      <c r="AN92" s="33"/>
      <c r="AO92" s="33"/>
      <c r="AP92" s="33"/>
      <c r="AQ92" s="33"/>
      <c r="AR92" s="33"/>
      <c r="AS92" s="33"/>
      <c r="AT92" s="33"/>
      <c r="AU92" s="33"/>
      <c r="AV92" s="2"/>
      <c r="AW92" s="2"/>
      <c r="AX92" s="2"/>
      <c r="AY92" s="2"/>
      <c r="AZ92" s="2"/>
      <c r="BA92" s="2"/>
      <c r="BB92" s="2"/>
      <c r="BC92" s="2"/>
      <c r="BD92" s="2"/>
      <c r="BE92" s="2"/>
      <c r="BF92" s="2"/>
      <c r="BG92" s="2"/>
      <c r="BH92" s="2"/>
      <c r="BI92" s="2"/>
      <c r="BJ92" s="2"/>
      <c r="BK92" s="2"/>
      <c r="BL92" s="2"/>
      <c r="BM92" s="2"/>
      <c r="BN92" s="2"/>
      <c r="BO92" s="2"/>
      <c r="BP92" s="2"/>
      <c r="BQ92" s="2"/>
      <c r="BR92" s="2"/>
      <c r="BS92" s="2"/>
    </row>
    <row r="93" spans="1:71" ht="24.75" customHeight="1" x14ac:dyDescent="0.2">
      <c r="A93" s="205"/>
      <c r="B93" s="205"/>
      <c r="C93" s="177"/>
      <c r="D93" s="177"/>
      <c r="E93" s="205"/>
      <c r="F93" s="206"/>
      <c r="G93" s="206"/>
      <c r="H93" s="237"/>
      <c r="I93" s="237"/>
      <c r="J93" s="238"/>
      <c r="K93" s="239"/>
      <c r="L93" s="237"/>
      <c r="M93" s="206"/>
      <c r="N93" s="206"/>
      <c r="O93" s="249"/>
      <c r="P93" s="249"/>
      <c r="Q93" s="212" t="e">
        <f t="shared" ref="Q93:Q100" si="10">M93/I93</f>
        <v>#DIV/0!</v>
      </c>
      <c r="R93" s="212"/>
      <c r="S93" s="212"/>
      <c r="T93" s="212"/>
      <c r="U93" s="244"/>
      <c r="V93" s="213"/>
      <c r="W93" s="26" t="s">
        <v>624</v>
      </c>
      <c r="X93" s="41"/>
      <c r="Y93" s="41"/>
      <c r="Z93" s="126"/>
      <c r="AA93" s="126">
        <v>1</v>
      </c>
      <c r="AB93" s="65">
        <v>1</v>
      </c>
      <c r="AC93" s="127">
        <v>1</v>
      </c>
      <c r="AD93" s="126"/>
      <c r="AE93" s="28"/>
      <c r="AF93" s="28"/>
      <c r="AG93" s="28">
        <v>0.01</v>
      </c>
      <c r="AH93" s="28">
        <v>1</v>
      </c>
      <c r="AI93" s="128">
        <f t="shared" si="6"/>
        <v>1</v>
      </c>
      <c r="AJ93" s="28" t="s">
        <v>625</v>
      </c>
      <c r="AK93" s="28" t="s">
        <v>626</v>
      </c>
      <c r="AL93" s="28" t="s">
        <v>627</v>
      </c>
      <c r="AM93" s="97"/>
      <c r="AN93" s="33"/>
      <c r="AO93" s="33"/>
      <c r="AP93" s="33"/>
      <c r="AQ93" s="33"/>
      <c r="AR93" s="33"/>
      <c r="AS93" s="33"/>
      <c r="AT93" s="33"/>
      <c r="AU93" s="33"/>
      <c r="AV93" s="2"/>
      <c r="AW93" s="2"/>
      <c r="AX93" s="2"/>
      <c r="AY93" s="2"/>
      <c r="AZ93" s="2"/>
      <c r="BA93" s="2"/>
      <c r="BB93" s="2"/>
      <c r="BC93" s="2"/>
      <c r="BD93" s="2"/>
      <c r="BE93" s="2"/>
      <c r="BF93" s="2"/>
      <c r="BG93" s="2"/>
      <c r="BH93" s="2"/>
      <c r="BI93" s="2"/>
      <c r="BJ93" s="2"/>
      <c r="BK93" s="2"/>
      <c r="BL93" s="2"/>
      <c r="BM93" s="2"/>
      <c r="BN93" s="2"/>
      <c r="BO93" s="2"/>
      <c r="BP93" s="2"/>
      <c r="BQ93" s="2"/>
      <c r="BR93" s="2"/>
      <c r="BS93" s="2"/>
    </row>
    <row r="94" spans="1:71" ht="27.75" customHeight="1" x14ac:dyDescent="0.2">
      <c r="A94" s="205"/>
      <c r="B94" s="205"/>
      <c r="C94" s="177"/>
      <c r="D94" s="177"/>
      <c r="E94" s="205"/>
      <c r="F94" s="206"/>
      <c r="G94" s="206"/>
      <c r="H94" s="237"/>
      <c r="I94" s="237"/>
      <c r="J94" s="238"/>
      <c r="K94" s="239"/>
      <c r="L94" s="237"/>
      <c r="M94" s="206"/>
      <c r="N94" s="206"/>
      <c r="O94" s="249"/>
      <c r="P94" s="249"/>
      <c r="Q94" s="212" t="e">
        <f t="shared" si="10"/>
        <v>#DIV/0!</v>
      </c>
      <c r="R94" s="212"/>
      <c r="S94" s="212"/>
      <c r="T94" s="212"/>
      <c r="U94" s="244"/>
      <c r="V94" s="213"/>
      <c r="W94" s="26" t="s">
        <v>628</v>
      </c>
      <c r="X94" s="41"/>
      <c r="Y94" s="41"/>
      <c r="Z94" s="126"/>
      <c r="AA94" s="126">
        <v>1</v>
      </c>
      <c r="AB94" s="65">
        <v>1</v>
      </c>
      <c r="AC94" s="127">
        <v>1</v>
      </c>
      <c r="AD94" s="126"/>
      <c r="AE94" s="28"/>
      <c r="AF94" s="28"/>
      <c r="AG94" s="28">
        <v>0.01</v>
      </c>
      <c r="AH94" s="28"/>
      <c r="AI94" s="45">
        <f t="shared" si="6"/>
        <v>0</v>
      </c>
      <c r="AJ94" s="31"/>
      <c r="AK94" s="31"/>
      <c r="AL94" s="31" t="s">
        <v>629</v>
      </c>
      <c r="AM94" s="97" t="s">
        <v>775</v>
      </c>
      <c r="AN94" s="33"/>
      <c r="AO94" s="33"/>
      <c r="AP94" s="33"/>
      <c r="AQ94" s="33"/>
      <c r="AR94" s="33"/>
      <c r="AS94" s="33"/>
      <c r="AT94" s="33"/>
      <c r="AU94" s="33"/>
      <c r="AV94" s="2"/>
      <c r="AW94" s="2"/>
      <c r="AX94" s="2"/>
      <c r="AY94" s="2"/>
      <c r="AZ94" s="2"/>
      <c r="BA94" s="2"/>
      <c r="BB94" s="2"/>
      <c r="BC94" s="2"/>
      <c r="BD94" s="2"/>
      <c r="BE94" s="2"/>
      <c r="BF94" s="2"/>
      <c r="BG94" s="2"/>
      <c r="BH94" s="2"/>
      <c r="BI94" s="2"/>
      <c r="BJ94" s="2"/>
      <c r="BK94" s="2"/>
      <c r="BL94" s="2"/>
      <c r="BM94" s="2"/>
      <c r="BN94" s="2"/>
      <c r="BO94" s="2"/>
      <c r="BP94" s="2"/>
      <c r="BQ94" s="2"/>
      <c r="BR94" s="2"/>
      <c r="BS94" s="2"/>
    </row>
    <row r="95" spans="1:71" ht="12.75" customHeight="1" x14ac:dyDescent="0.2">
      <c r="A95" s="205"/>
      <c r="B95" s="205"/>
      <c r="C95" s="177"/>
      <c r="D95" s="177"/>
      <c r="E95" s="205"/>
      <c r="F95" s="206"/>
      <c r="G95" s="206"/>
      <c r="H95" s="237"/>
      <c r="I95" s="237"/>
      <c r="J95" s="238"/>
      <c r="K95" s="239"/>
      <c r="L95" s="237"/>
      <c r="M95" s="206"/>
      <c r="N95" s="206"/>
      <c r="O95" s="249"/>
      <c r="P95" s="249"/>
      <c r="Q95" s="212" t="e">
        <f t="shared" si="10"/>
        <v>#DIV/0!</v>
      </c>
      <c r="R95" s="212"/>
      <c r="S95" s="212"/>
      <c r="T95" s="212"/>
      <c r="U95" s="244"/>
      <c r="V95" s="213"/>
      <c r="W95" s="26" t="s">
        <v>630</v>
      </c>
      <c r="X95" s="41"/>
      <c r="Y95" s="41"/>
      <c r="Z95" s="126"/>
      <c r="AA95" s="126">
        <v>1</v>
      </c>
      <c r="AB95" s="65">
        <v>1</v>
      </c>
      <c r="AC95" s="127">
        <v>1</v>
      </c>
      <c r="AD95" s="126"/>
      <c r="AE95" s="28"/>
      <c r="AF95" s="28"/>
      <c r="AG95" s="28">
        <v>0.01</v>
      </c>
      <c r="AH95" s="28">
        <v>0.01</v>
      </c>
      <c r="AI95" s="45">
        <f t="shared" si="6"/>
        <v>0.01</v>
      </c>
      <c r="AJ95" s="31"/>
      <c r="AK95" s="31"/>
      <c r="AL95" s="31" t="s">
        <v>631</v>
      </c>
      <c r="AM95" s="97" t="s">
        <v>775</v>
      </c>
      <c r="AN95" s="33"/>
      <c r="AO95" s="33"/>
      <c r="AP95" s="33"/>
      <c r="AQ95" s="33"/>
      <c r="AR95" s="33"/>
      <c r="AS95" s="33"/>
      <c r="AT95" s="33"/>
      <c r="AU95" s="33"/>
      <c r="AV95" s="2"/>
      <c r="AW95" s="2"/>
      <c r="AX95" s="2"/>
      <c r="AY95" s="2"/>
      <c r="AZ95" s="2"/>
      <c r="BA95" s="2"/>
      <c r="BB95" s="2"/>
      <c r="BC95" s="2"/>
      <c r="BD95" s="2"/>
      <c r="BE95" s="2"/>
      <c r="BF95" s="2"/>
      <c r="BG95" s="2"/>
      <c r="BH95" s="2"/>
      <c r="BI95" s="2"/>
      <c r="BJ95" s="2"/>
      <c r="BK95" s="2"/>
      <c r="BL95" s="2"/>
      <c r="BM95" s="2"/>
      <c r="BN95" s="2"/>
      <c r="BO95" s="2"/>
      <c r="BP95" s="2"/>
      <c r="BQ95" s="2"/>
      <c r="BR95" s="2"/>
      <c r="BS95" s="2"/>
    </row>
    <row r="96" spans="1:71" ht="12.75" customHeight="1" x14ac:dyDescent="0.2">
      <c r="A96" s="205"/>
      <c r="B96" s="205"/>
      <c r="C96" s="177"/>
      <c r="D96" s="177"/>
      <c r="E96" s="205"/>
      <c r="F96" s="206"/>
      <c r="G96" s="206"/>
      <c r="H96" s="237"/>
      <c r="I96" s="237"/>
      <c r="J96" s="238"/>
      <c r="K96" s="239"/>
      <c r="L96" s="237"/>
      <c r="M96" s="206"/>
      <c r="N96" s="206"/>
      <c r="O96" s="249"/>
      <c r="P96" s="249"/>
      <c r="Q96" s="212" t="e">
        <f t="shared" si="10"/>
        <v>#DIV/0!</v>
      </c>
      <c r="R96" s="212"/>
      <c r="S96" s="212"/>
      <c r="T96" s="212"/>
      <c r="U96" s="244"/>
      <c r="V96" s="213"/>
      <c r="W96" s="26" t="s">
        <v>632</v>
      </c>
      <c r="X96" s="41"/>
      <c r="Y96" s="41"/>
      <c r="Z96" s="126"/>
      <c r="AA96" s="126">
        <v>1</v>
      </c>
      <c r="AB96" s="65">
        <v>1</v>
      </c>
      <c r="AC96" s="127">
        <v>1</v>
      </c>
      <c r="AD96" s="126"/>
      <c r="AE96" s="28"/>
      <c r="AF96" s="28"/>
      <c r="AG96" s="28">
        <v>0.01</v>
      </c>
      <c r="AH96" s="28"/>
      <c r="AI96" s="45">
        <f t="shared" si="6"/>
        <v>0</v>
      </c>
      <c r="AJ96" s="31"/>
      <c r="AK96" s="31"/>
      <c r="AL96" s="31" t="s">
        <v>633</v>
      </c>
      <c r="AM96" s="97" t="s">
        <v>775</v>
      </c>
      <c r="AN96" s="33"/>
      <c r="AO96" s="33"/>
      <c r="AP96" s="33"/>
      <c r="AQ96" s="33"/>
      <c r="AR96" s="33"/>
      <c r="AS96" s="33"/>
      <c r="AT96" s="33"/>
      <c r="AU96" s="33"/>
      <c r="AV96" s="2"/>
      <c r="AW96" s="2"/>
      <c r="AX96" s="2"/>
      <c r="AY96" s="2"/>
      <c r="AZ96" s="2"/>
      <c r="BA96" s="2"/>
      <c r="BB96" s="2"/>
      <c r="BC96" s="2"/>
      <c r="BD96" s="2"/>
      <c r="BE96" s="2"/>
      <c r="BF96" s="2"/>
      <c r="BG96" s="2"/>
      <c r="BH96" s="2"/>
      <c r="BI96" s="2"/>
      <c r="BJ96" s="2"/>
      <c r="BK96" s="2"/>
      <c r="BL96" s="2"/>
      <c r="BM96" s="2"/>
      <c r="BN96" s="2"/>
      <c r="BO96" s="2"/>
      <c r="BP96" s="2"/>
      <c r="BQ96" s="2"/>
      <c r="BR96" s="2"/>
      <c r="BS96" s="2"/>
    </row>
    <row r="97" spans="1:71" ht="12.75" customHeight="1" x14ac:dyDescent="0.2">
      <c r="A97" s="205"/>
      <c r="B97" s="205"/>
      <c r="C97" s="177"/>
      <c r="D97" s="177"/>
      <c r="E97" s="205"/>
      <c r="F97" s="206"/>
      <c r="G97" s="206"/>
      <c r="H97" s="237"/>
      <c r="I97" s="237"/>
      <c r="J97" s="238"/>
      <c r="K97" s="239"/>
      <c r="L97" s="237"/>
      <c r="M97" s="206"/>
      <c r="N97" s="206"/>
      <c r="O97" s="249"/>
      <c r="P97" s="249"/>
      <c r="Q97" s="212" t="e">
        <f t="shared" si="10"/>
        <v>#DIV/0!</v>
      </c>
      <c r="R97" s="212"/>
      <c r="S97" s="212"/>
      <c r="T97" s="212"/>
      <c r="U97" s="244"/>
      <c r="V97" s="213"/>
      <c r="W97" s="26" t="s">
        <v>634</v>
      </c>
      <c r="X97" s="41"/>
      <c r="Y97" s="41"/>
      <c r="Z97" s="126"/>
      <c r="AA97" s="126">
        <v>6</v>
      </c>
      <c r="AB97" s="65">
        <v>6</v>
      </c>
      <c r="AC97" s="127">
        <v>6</v>
      </c>
      <c r="AD97" s="126"/>
      <c r="AE97" s="28"/>
      <c r="AF97" s="28"/>
      <c r="AG97" s="28"/>
      <c r="AH97" s="28">
        <v>0.60089999999999999</v>
      </c>
      <c r="AI97" s="45">
        <f t="shared" si="6"/>
        <v>0.10015</v>
      </c>
      <c r="AJ97" s="31"/>
      <c r="AK97" s="31"/>
      <c r="AL97" s="31"/>
      <c r="AM97" s="97" t="s">
        <v>771</v>
      </c>
      <c r="AN97" s="33"/>
      <c r="AO97" s="33"/>
      <c r="AP97" s="33"/>
      <c r="AQ97" s="33"/>
      <c r="AR97" s="33"/>
      <c r="AS97" s="33"/>
      <c r="AT97" s="33"/>
      <c r="AU97" s="33"/>
      <c r="AV97" s="2"/>
      <c r="AW97" s="2"/>
      <c r="AX97" s="2"/>
      <c r="AY97" s="2"/>
      <c r="AZ97" s="2"/>
      <c r="BA97" s="2"/>
      <c r="BB97" s="2"/>
      <c r="BC97" s="2"/>
      <c r="BD97" s="2"/>
      <c r="BE97" s="2"/>
      <c r="BF97" s="2"/>
      <c r="BG97" s="2"/>
      <c r="BH97" s="2"/>
      <c r="BI97" s="2"/>
      <c r="BJ97" s="2"/>
      <c r="BK97" s="2"/>
      <c r="BL97" s="2"/>
      <c r="BM97" s="2"/>
      <c r="BN97" s="2"/>
      <c r="BO97" s="2"/>
      <c r="BP97" s="2"/>
      <c r="BQ97" s="2"/>
      <c r="BR97" s="2"/>
      <c r="BS97" s="2"/>
    </row>
    <row r="98" spans="1:71" ht="12.75" customHeight="1" x14ac:dyDescent="0.2">
      <c r="A98" s="205"/>
      <c r="B98" s="205"/>
      <c r="C98" s="177"/>
      <c r="D98" s="177"/>
      <c r="E98" s="205"/>
      <c r="F98" s="206"/>
      <c r="G98" s="206"/>
      <c r="H98" s="237"/>
      <c r="I98" s="237"/>
      <c r="J98" s="238"/>
      <c r="K98" s="239"/>
      <c r="L98" s="237"/>
      <c r="M98" s="206"/>
      <c r="N98" s="206"/>
      <c r="O98" s="249"/>
      <c r="P98" s="249"/>
      <c r="Q98" s="212" t="e">
        <f t="shared" si="10"/>
        <v>#DIV/0!</v>
      </c>
      <c r="R98" s="212"/>
      <c r="S98" s="212"/>
      <c r="T98" s="212"/>
      <c r="U98" s="244"/>
      <c r="V98" s="26" t="s">
        <v>635</v>
      </c>
      <c r="W98" s="26" t="s">
        <v>636</v>
      </c>
      <c r="X98" s="41"/>
      <c r="Y98" s="41"/>
      <c r="Z98" s="100">
        <v>28</v>
      </c>
      <c r="AA98" s="41">
        <v>36</v>
      </c>
      <c r="AB98" s="54" t="s">
        <v>799</v>
      </c>
      <c r="AC98" s="127">
        <f>SUM(X98:AB98)</f>
        <v>64</v>
      </c>
      <c r="AD98" s="41"/>
      <c r="AE98" s="100">
        <v>0</v>
      </c>
      <c r="AF98" s="100">
        <v>16</v>
      </c>
      <c r="AG98" s="100">
        <v>23</v>
      </c>
      <c r="AH98" s="100">
        <v>36</v>
      </c>
      <c r="AI98" s="45">
        <f t="shared" si="6"/>
        <v>1</v>
      </c>
      <c r="AJ98" s="31" t="s">
        <v>637</v>
      </c>
      <c r="AK98" s="31" t="s">
        <v>638</v>
      </c>
      <c r="AL98" s="31" t="s">
        <v>639</v>
      </c>
      <c r="AM98" s="55" t="s">
        <v>640</v>
      </c>
      <c r="AN98" s="33"/>
      <c r="AO98" s="33"/>
      <c r="AP98" s="33"/>
      <c r="AQ98" s="33"/>
      <c r="AR98" s="33"/>
      <c r="AS98" s="33"/>
      <c r="AT98" s="33"/>
      <c r="AU98" s="33"/>
      <c r="AV98" s="2"/>
      <c r="AW98" s="2"/>
      <c r="AX98" s="2"/>
      <c r="AY98" s="2"/>
      <c r="AZ98" s="2"/>
      <c r="BA98" s="2"/>
      <c r="BB98" s="2"/>
      <c r="BC98" s="2"/>
      <c r="BD98" s="2"/>
      <c r="BE98" s="2"/>
      <c r="BF98" s="2"/>
      <c r="BG98" s="2"/>
      <c r="BH98" s="2"/>
      <c r="BI98" s="2"/>
      <c r="BJ98" s="2"/>
      <c r="BK98" s="2"/>
      <c r="BL98" s="2"/>
      <c r="BM98" s="2"/>
      <c r="BN98" s="2"/>
      <c r="BO98" s="2"/>
      <c r="BP98" s="2"/>
      <c r="BQ98" s="2"/>
      <c r="BR98" s="2"/>
      <c r="BS98" s="2"/>
    </row>
    <row r="99" spans="1:71" ht="27.75" customHeight="1" x14ac:dyDescent="0.2">
      <c r="A99" s="205"/>
      <c r="B99" s="205"/>
      <c r="C99" s="177"/>
      <c r="D99" s="177"/>
      <c r="E99" s="205"/>
      <c r="F99" s="206"/>
      <c r="G99" s="206"/>
      <c r="H99" s="237"/>
      <c r="I99" s="237"/>
      <c r="J99" s="238"/>
      <c r="K99" s="239"/>
      <c r="L99" s="237"/>
      <c r="M99" s="206"/>
      <c r="N99" s="206"/>
      <c r="O99" s="249"/>
      <c r="P99" s="249"/>
      <c r="Q99" s="212" t="e">
        <f t="shared" si="10"/>
        <v>#DIV/0!</v>
      </c>
      <c r="R99" s="212"/>
      <c r="S99" s="212"/>
      <c r="T99" s="212"/>
      <c r="U99" s="244"/>
      <c r="V99" s="26" t="s">
        <v>641</v>
      </c>
      <c r="W99" s="26" t="s">
        <v>642</v>
      </c>
      <c r="X99" s="41"/>
      <c r="Y99" s="41"/>
      <c r="Z99" s="100"/>
      <c r="AA99" s="41">
        <v>44</v>
      </c>
      <c r="AB99" s="54">
        <v>44</v>
      </c>
      <c r="AC99" s="127">
        <f>SUM(X99:AB99)</f>
        <v>88</v>
      </c>
      <c r="AD99" s="41"/>
      <c r="AE99" s="100">
        <v>0</v>
      </c>
      <c r="AF99" s="100">
        <v>0</v>
      </c>
      <c r="AG99" s="100">
        <v>44</v>
      </c>
      <c r="AH99" s="100">
        <v>44</v>
      </c>
      <c r="AI99" s="45">
        <f t="shared" si="6"/>
        <v>1</v>
      </c>
      <c r="AJ99" s="31" t="s">
        <v>643</v>
      </c>
      <c r="AK99" s="31" t="s">
        <v>644</v>
      </c>
      <c r="AL99" s="31" t="s">
        <v>645</v>
      </c>
      <c r="AM99" s="122" t="s">
        <v>646</v>
      </c>
      <c r="AN99" s="33"/>
      <c r="AO99" s="33"/>
      <c r="AP99" s="33"/>
      <c r="AQ99" s="33"/>
      <c r="AR99" s="33"/>
      <c r="AS99" s="33"/>
      <c r="AT99" s="33"/>
      <c r="AU99" s="33"/>
      <c r="AV99" s="2"/>
      <c r="AW99" s="2"/>
      <c r="AX99" s="2"/>
      <c r="AY99" s="2"/>
      <c r="AZ99" s="2"/>
      <c r="BA99" s="2"/>
      <c r="BB99" s="2"/>
      <c r="BC99" s="2"/>
      <c r="BD99" s="2"/>
      <c r="BE99" s="2"/>
      <c r="BF99" s="2"/>
      <c r="BG99" s="2"/>
      <c r="BH99" s="2"/>
      <c r="BI99" s="2"/>
      <c r="BJ99" s="2"/>
      <c r="BK99" s="2"/>
      <c r="BL99" s="2"/>
      <c r="BM99" s="2"/>
      <c r="BN99" s="2"/>
      <c r="BO99" s="2"/>
      <c r="BP99" s="2"/>
      <c r="BQ99" s="2"/>
      <c r="BR99" s="2"/>
      <c r="BS99" s="2"/>
    </row>
    <row r="100" spans="1:71" ht="27.75" customHeight="1" x14ac:dyDescent="0.2">
      <c r="A100" s="205"/>
      <c r="B100" s="205"/>
      <c r="C100" s="177"/>
      <c r="D100" s="177"/>
      <c r="E100" s="205"/>
      <c r="F100" s="206"/>
      <c r="G100" s="206"/>
      <c r="H100" s="237"/>
      <c r="I100" s="237"/>
      <c r="J100" s="238"/>
      <c r="K100" s="239"/>
      <c r="L100" s="237"/>
      <c r="M100" s="206"/>
      <c r="N100" s="206"/>
      <c r="O100" s="249"/>
      <c r="P100" s="249"/>
      <c r="Q100" s="212" t="e">
        <f t="shared" si="10"/>
        <v>#DIV/0!</v>
      </c>
      <c r="R100" s="212"/>
      <c r="S100" s="212"/>
      <c r="T100" s="212"/>
      <c r="U100" s="244"/>
      <c r="V100" s="213" t="s">
        <v>647</v>
      </c>
      <c r="W100" s="26" t="s">
        <v>648</v>
      </c>
      <c r="X100" s="28"/>
      <c r="Y100" s="28"/>
      <c r="Z100" s="28">
        <v>1</v>
      </c>
      <c r="AA100" s="28">
        <v>1</v>
      </c>
      <c r="AB100" s="29">
        <v>1</v>
      </c>
      <c r="AC100" s="30">
        <v>1</v>
      </c>
      <c r="AD100" s="28"/>
      <c r="AE100" s="28">
        <v>1</v>
      </c>
      <c r="AF100" s="28">
        <v>1</v>
      </c>
      <c r="AG100" s="28">
        <v>1</v>
      </c>
      <c r="AH100" s="28">
        <v>1</v>
      </c>
      <c r="AI100" s="45">
        <f t="shared" si="6"/>
        <v>1</v>
      </c>
      <c r="AJ100" s="31" t="s">
        <v>649</v>
      </c>
      <c r="AK100" s="28" t="s">
        <v>769</v>
      </c>
      <c r="AL100" s="28" t="s">
        <v>769</v>
      </c>
      <c r="AM100" s="129" t="s">
        <v>770</v>
      </c>
      <c r="AN100" s="33"/>
      <c r="AO100" s="33"/>
      <c r="AP100" s="33"/>
      <c r="AQ100" s="33"/>
      <c r="AR100" s="33"/>
      <c r="AS100" s="33"/>
      <c r="AT100" s="33"/>
      <c r="AU100" s="33"/>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row>
    <row r="101" spans="1:71" ht="27.75" customHeight="1" x14ac:dyDescent="0.2">
      <c r="A101" s="205"/>
      <c r="B101" s="205"/>
      <c r="C101" s="177"/>
      <c r="D101" s="177"/>
      <c r="E101" s="205"/>
      <c r="F101" s="206"/>
      <c r="G101" s="206"/>
      <c r="H101" s="237"/>
      <c r="I101" s="237"/>
      <c r="J101" s="238"/>
      <c r="K101" s="239"/>
      <c r="L101" s="237"/>
      <c r="M101" s="206"/>
      <c r="N101" s="206"/>
      <c r="O101" s="249"/>
      <c r="P101" s="249"/>
      <c r="Q101" s="212"/>
      <c r="R101" s="212"/>
      <c r="S101" s="212"/>
      <c r="T101" s="212"/>
      <c r="U101" s="244"/>
      <c r="V101" s="213"/>
      <c r="W101" s="26" t="s">
        <v>650</v>
      </c>
      <c r="X101" s="28"/>
      <c r="Y101" s="28"/>
      <c r="Z101" s="100">
        <v>4</v>
      </c>
      <c r="AA101" s="41">
        <v>4</v>
      </c>
      <c r="AB101" s="54">
        <v>4</v>
      </c>
      <c r="AC101" s="42">
        <v>12</v>
      </c>
      <c r="AD101" s="28"/>
      <c r="AE101" s="120">
        <v>0.25</v>
      </c>
      <c r="AF101" s="120">
        <v>0.5</v>
      </c>
      <c r="AG101" s="120">
        <v>0.75</v>
      </c>
      <c r="AH101" s="120">
        <v>1</v>
      </c>
      <c r="AI101" s="45">
        <f t="shared" si="6"/>
        <v>0.25</v>
      </c>
      <c r="AJ101" s="52"/>
      <c r="AK101" s="281" t="s">
        <v>651</v>
      </c>
      <c r="AL101" s="281" t="s">
        <v>652</v>
      </c>
      <c r="AM101" s="66" t="s">
        <v>653</v>
      </c>
      <c r="AN101" s="33"/>
      <c r="AO101" s="33"/>
      <c r="AP101" s="33"/>
      <c r="AQ101" s="33"/>
      <c r="AR101" s="33"/>
      <c r="AS101" s="33"/>
      <c r="AT101" s="33"/>
      <c r="AU101" s="33"/>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row>
    <row r="102" spans="1:71" ht="27.75" customHeight="1" x14ac:dyDescent="0.2">
      <c r="A102" s="205"/>
      <c r="B102" s="205"/>
      <c r="C102" s="177"/>
      <c r="D102" s="177"/>
      <c r="E102" s="205"/>
      <c r="F102" s="206"/>
      <c r="G102" s="206"/>
      <c r="H102" s="237"/>
      <c r="I102" s="237"/>
      <c r="J102" s="238"/>
      <c r="K102" s="239"/>
      <c r="L102" s="237"/>
      <c r="M102" s="206"/>
      <c r="N102" s="206"/>
      <c r="O102" s="249"/>
      <c r="P102" s="249"/>
      <c r="Q102" s="212"/>
      <c r="R102" s="212"/>
      <c r="S102" s="212"/>
      <c r="T102" s="212"/>
      <c r="U102" s="244"/>
      <c r="V102" s="213"/>
      <c r="W102" s="26" t="s">
        <v>654</v>
      </c>
      <c r="X102" s="28"/>
      <c r="Y102" s="28"/>
      <c r="Z102" s="100">
        <v>4</v>
      </c>
      <c r="AA102" s="41">
        <v>4</v>
      </c>
      <c r="AB102" s="54">
        <v>4</v>
      </c>
      <c r="AC102" s="42">
        <v>12</v>
      </c>
      <c r="AD102" s="28"/>
      <c r="AE102" s="126">
        <v>25</v>
      </c>
      <c r="AF102" s="62">
        <v>0.5</v>
      </c>
      <c r="AG102" s="62">
        <v>0.75</v>
      </c>
      <c r="AH102" s="62">
        <v>1</v>
      </c>
      <c r="AI102" s="45">
        <f t="shared" si="6"/>
        <v>0.25</v>
      </c>
      <c r="AJ102" s="52"/>
      <c r="AK102" s="281"/>
      <c r="AL102" s="281"/>
      <c r="AM102" s="66" t="s">
        <v>655</v>
      </c>
      <c r="AN102" s="33"/>
      <c r="AO102" s="33"/>
      <c r="AP102" s="33"/>
      <c r="AQ102" s="33"/>
      <c r="AR102" s="33"/>
      <c r="AS102" s="33"/>
      <c r="AT102" s="33"/>
      <c r="AU102" s="33"/>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row>
    <row r="103" spans="1:71" ht="27.75" customHeight="1" x14ac:dyDescent="0.2">
      <c r="A103" s="205"/>
      <c r="B103" s="205"/>
      <c r="C103" s="177"/>
      <c r="D103" s="177"/>
      <c r="E103" s="205"/>
      <c r="F103" s="206"/>
      <c r="G103" s="206"/>
      <c r="H103" s="237"/>
      <c r="I103" s="237"/>
      <c r="J103" s="238"/>
      <c r="K103" s="239"/>
      <c r="L103" s="237"/>
      <c r="M103" s="206"/>
      <c r="N103" s="206"/>
      <c r="O103" s="249"/>
      <c r="P103" s="249"/>
      <c r="Q103" s="212" t="e">
        <f t="shared" ref="Q103:Q111" si="11">M103/I103</f>
        <v>#DIV/0!</v>
      </c>
      <c r="R103" s="212"/>
      <c r="S103" s="212"/>
      <c r="T103" s="212"/>
      <c r="U103" s="244"/>
      <c r="V103" s="213"/>
      <c r="W103" s="26" t="s">
        <v>656</v>
      </c>
      <c r="X103" s="28"/>
      <c r="Y103" s="28"/>
      <c r="Z103" s="28">
        <v>0</v>
      </c>
      <c r="AA103" s="28">
        <v>1</v>
      </c>
      <c r="AB103" s="29">
        <v>1</v>
      </c>
      <c r="AC103" s="30">
        <v>1</v>
      </c>
      <c r="AD103" s="28"/>
      <c r="AE103" s="28"/>
      <c r="AF103" s="28">
        <v>0.5</v>
      </c>
      <c r="AG103" s="28"/>
      <c r="AH103" s="28">
        <v>1</v>
      </c>
      <c r="AI103" s="45">
        <f t="shared" si="6"/>
        <v>1</v>
      </c>
      <c r="AJ103" s="31" t="s">
        <v>657</v>
      </c>
      <c r="AK103" s="31" t="s">
        <v>658</v>
      </c>
      <c r="AL103" s="31" t="s">
        <v>659</v>
      </c>
      <c r="AM103" s="66" t="s">
        <v>660</v>
      </c>
      <c r="AN103" s="33"/>
      <c r="AO103" s="33"/>
      <c r="AP103" s="33"/>
      <c r="AQ103" s="33"/>
      <c r="AR103" s="33"/>
      <c r="AS103" s="33"/>
      <c r="AT103" s="33"/>
      <c r="AU103" s="33"/>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row>
    <row r="104" spans="1:71" ht="15.75" customHeight="1" x14ac:dyDescent="0.2">
      <c r="A104" s="205"/>
      <c r="B104" s="205"/>
      <c r="C104" s="177"/>
      <c r="D104" s="177"/>
      <c r="E104" s="205"/>
      <c r="F104" s="206"/>
      <c r="G104" s="206"/>
      <c r="H104" s="237"/>
      <c r="I104" s="237"/>
      <c r="J104" s="238"/>
      <c r="K104" s="239"/>
      <c r="L104" s="237"/>
      <c r="M104" s="206"/>
      <c r="N104" s="206"/>
      <c r="O104" s="249"/>
      <c r="P104" s="249"/>
      <c r="Q104" s="212" t="e">
        <f t="shared" si="11"/>
        <v>#DIV/0!</v>
      </c>
      <c r="R104" s="212"/>
      <c r="S104" s="212"/>
      <c r="T104" s="212"/>
      <c r="U104" s="244"/>
      <c r="V104" s="213"/>
      <c r="W104" s="26" t="s">
        <v>661</v>
      </c>
      <c r="X104" s="41"/>
      <c r="Y104" s="41"/>
      <c r="Z104" s="100">
        <v>1</v>
      </c>
      <c r="AA104" s="41">
        <v>1</v>
      </c>
      <c r="AB104" s="54">
        <v>1</v>
      </c>
      <c r="AC104" s="42">
        <v>1</v>
      </c>
      <c r="AD104" s="41"/>
      <c r="AE104" s="100">
        <v>1</v>
      </c>
      <c r="AF104" s="100">
        <v>1</v>
      </c>
      <c r="AG104" s="100">
        <v>1</v>
      </c>
      <c r="AH104" s="100">
        <v>1</v>
      </c>
      <c r="AI104" s="45">
        <f t="shared" si="6"/>
        <v>1</v>
      </c>
      <c r="AJ104" s="31" t="s">
        <v>662</v>
      </c>
      <c r="AK104" s="31" t="s">
        <v>663</v>
      </c>
      <c r="AL104" s="31" t="s">
        <v>664</v>
      </c>
      <c r="AM104" s="46" t="s">
        <v>665</v>
      </c>
      <c r="AN104" s="33"/>
      <c r="AO104" s="33"/>
      <c r="AP104" s="33"/>
      <c r="AQ104" s="33"/>
      <c r="AR104" s="33"/>
      <c r="AS104" s="33"/>
      <c r="AT104" s="33"/>
      <c r="AU104" s="33"/>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row>
    <row r="105" spans="1:71" ht="26.25" customHeight="1" x14ac:dyDescent="0.2">
      <c r="A105" s="205"/>
      <c r="B105" s="205"/>
      <c r="C105" s="177"/>
      <c r="D105" s="177"/>
      <c r="E105" s="205"/>
      <c r="F105" s="206"/>
      <c r="G105" s="206"/>
      <c r="H105" s="237"/>
      <c r="I105" s="237"/>
      <c r="J105" s="238"/>
      <c r="K105" s="239"/>
      <c r="L105" s="237"/>
      <c r="M105" s="206"/>
      <c r="N105" s="206"/>
      <c r="O105" s="249"/>
      <c r="P105" s="249"/>
      <c r="Q105" s="212" t="e">
        <f t="shared" si="11"/>
        <v>#DIV/0!</v>
      </c>
      <c r="R105" s="212"/>
      <c r="S105" s="212"/>
      <c r="T105" s="212"/>
      <c r="U105" s="244"/>
      <c r="V105" s="26" t="s">
        <v>666</v>
      </c>
      <c r="W105" s="26" t="s">
        <v>667</v>
      </c>
      <c r="X105" s="28"/>
      <c r="Y105" s="28"/>
      <c r="Z105" s="28">
        <v>0.6</v>
      </c>
      <c r="AA105" s="28">
        <v>0.4</v>
      </c>
      <c r="AB105" s="29">
        <v>0.06</v>
      </c>
      <c r="AC105" s="30">
        <f t="shared" ref="AC105:AC111" si="12">SUM(X105:AB105)</f>
        <v>1.06</v>
      </c>
      <c r="AD105" s="28"/>
      <c r="AE105" s="28">
        <v>0.43</v>
      </c>
      <c r="AF105" s="28">
        <v>0.7</v>
      </c>
      <c r="AG105" s="28">
        <v>0.78</v>
      </c>
      <c r="AH105" s="28">
        <v>0.96</v>
      </c>
      <c r="AI105" s="45">
        <f t="shared" si="6"/>
        <v>2.4</v>
      </c>
      <c r="AJ105" s="31" t="s">
        <v>668</v>
      </c>
      <c r="AK105" s="31" t="s">
        <v>669</v>
      </c>
      <c r="AL105" s="31" t="s">
        <v>670</v>
      </c>
      <c r="AM105" s="66" t="s">
        <v>671</v>
      </c>
      <c r="AN105" s="33"/>
      <c r="AO105" s="33"/>
      <c r="AP105" s="33"/>
      <c r="AQ105" s="33"/>
      <c r="AR105" s="33"/>
      <c r="AS105" s="33"/>
      <c r="AT105" s="33"/>
      <c r="AU105" s="33"/>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row>
    <row r="106" spans="1:71" ht="24.75" customHeight="1" x14ac:dyDescent="0.2">
      <c r="A106" s="205"/>
      <c r="B106" s="205"/>
      <c r="C106" s="177"/>
      <c r="D106" s="177"/>
      <c r="E106" s="205"/>
      <c r="F106" s="206"/>
      <c r="G106" s="206"/>
      <c r="H106" s="237"/>
      <c r="I106" s="237"/>
      <c r="J106" s="238"/>
      <c r="K106" s="239"/>
      <c r="L106" s="237"/>
      <c r="M106" s="206"/>
      <c r="N106" s="206"/>
      <c r="O106" s="249"/>
      <c r="P106" s="249"/>
      <c r="Q106" s="212" t="e">
        <f t="shared" si="11"/>
        <v>#DIV/0!</v>
      </c>
      <c r="R106" s="212"/>
      <c r="S106" s="212"/>
      <c r="T106" s="212"/>
      <c r="U106" s="244"/>
      <c r="V106" s="26" t="s">
        <v>672</v>
      </c>
      <c r="W106" s="26" t="s">
        <v>673</v>
      </c>
      <c r="X106" s="41"/>
      <c r="Y106" s="41"/>
      <c r="Z106" s="28"/>
      <c r="AA106" s="41">
        <v>1</v>
      </c>
      <c r="AB106" s="54">
        <v>1</v>
      </c>
      <c r="AC106" s="42">
        <f t="shared" si="12"/>
        <v>2</v>
      </c>
      <c r="AD106" s="41"/>
      <c r="AE106" s="100">
        <v>0</v>
      </c>
      <c r="AF106" s="100">
        <v>1</v>
      </c>
      <c r="AG106" s="100">
        <v>1</v>
      </c>
      <c r="AH106" s="100">
        <v>1</v>
      </c>
      <c r="AI106" s="45">
        <f t="shared" si="6"/>
        <v>1</v>
      </c>
      <c r="AJ106" s="31" t="s">
        <v>674</v>
      </c>
      <c r="AK106" s="31" t="s">
        <v>675</v>
      </c>
      <c r="AL106" s="31" t="s">
        <v>676</v>
      </c>
      <c r="AM106" s="122" t="s">
        <v>776</v>
      </c>
      <c r="AN106" s="33"/>
      <c r="AO106" s="33"/>
      <c r="AP106" s="33"/>
      <c r="AQ106" s="33"/>
      <c r="AR106" s="33"/>
      <c r="AS106" s="33"/>
      <c r="AT106" s="33"/>
      <c r="AU106" s="33"/>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row>
    <row r="107" spans="1:71" ht="12.75" customHeight="1" x14ac:dyDescent="0.2">
      <c r="A107" s="205"/>
      <c r="B107" s="205"/>
      <c r="C107" s="177"/>
      <c r="D107" s="177"/>
      <c r="E107" s="205"/>
      <c r="F107" s="206"/>
      <c r="G107" s="206"/>
      <c r="H107" s="237"/>
      <c r="I107" s="237"/>
      <c r="J107" s="238"/>
      <c r="K107" s="239"/>
      <c r="L107" s="237"/>
      <c r="M107" s="206"/>
      <c r="N107" s="206"/>
      <c r="O107" s="249"/>
      <c r="P107" s="249"/>
      <c r="Q107" s="212" t="e">
        <f t="shared" si="11"/>
        <v>#DIV/0!</v>
      </c>
      <c r="R107" s="212"/>
      <c r="S107" s="212"/>
      <c r="T107" s="212"/>
      <c r="U107" s="244"/>
      <c r="V107" s="213" t="s">
        <v>677</v>
      </c>
      <c r="W107" s="26" t="s">
        <v>678</v>
      </c>
      <c r="X107" s="41"/>
      <c r="Y107" s="41"/>
      <c r="Z107" s="28"/>
      <c r="AA107" s="41">
        <v>1</v>
      </c>
      <c r="AB107" s="29">
        <v>1</v>
      </c>
      <c r="AC107" s="42">
        <f t="shared" si="12"/>
        <v>2</v>
      </c>
      <c r="AD107" s="41"/>
      <c r="AE107" s="100"/>
      <c r="AF107" s="100">
        <v>0.9</v>
      </c>
      <c r="AG107" s="100">
        <v>1</v>
      </c>
      <c r="AH107" s="100">
        <v>1</v>
      </c>
      <c r="AI107" s="45">
        <f t="shared" si="6"/>
        <v>1</v>
      </c>
      <c r="AJ107" s="31" t="s">
        <v>679</v>
      </c>
      <c r="AK107" s="31" t="s">
        <v>680</v>
      </c>
      <c r="AL107" s="31" t="s">
        <v>681</v>
      </c>
      <c r="AM107" s="122" t="s">
        <v>682</v>
      </c>
      <c r="AN107" s="33"/>
      <c r="AO107" s="33"/>
      <c r="AP107" s="33"/>
      <c r="AQ107" s="33"/>
      <c r="AR107" s="33"/>
      <c r="AS107" s="33"/>
      <c r="AT107" s="33"/>
      <c r="AU107" s="33"/>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row>
    <row r="108" spans="1:71" ht="12.75" customHeight="1" x14ac:dyDescent="0.2">
      <c r="A108" s="205"/>
      <c r="B108" s="205"/>
      <c r="C108" s="177"/>
      <c r="D108" s="177"/>
      <c r="E108" s="205"/>
      <c r="F108" s="206"/>
      <c r="G108" s="206"/>
      <c r="H108" s="237"/>
      <c r="I108" s="237"/>
      <c r="J108" s="238"/>
      <c r="K108" s="239"/>
      <c r="L108" s="237"/>
      <c r="M108" s="206"/>
      <c r="N108" s="206"/>
      <c r="O108" s="249"/>
      <c r="P108" s="249"/>
      <c r="Q108" s="212" t="e">
        <f t="shared" si="11"/>
        <v>#DIV/0!</v>
      </c>
      <c r="R108" s="212"/>
      <c r="S108" s="212"/>
      <c r="T108" s="212"/>
      <c r="U108" s="244"/>
      <c r="V108" s="213"/>
      <c r="W108" s="26" t="s">
        <v>683</v>
      </c>
      <c r="X108" s="41"/>
      <c r="Y108" s="41"/>
      <c r="Z108" s="28"/>
      <c r="AA108" s="41">
        <v>3</v>
      </c>
      <c r="AB108" s="54">
        <v>4</v>
      </c>
      <c r="AC108" s="42">
        <f t="shared" si="12"/>
        <v>7</v>
      </c>
      <c r="AD108" s="41"/>
      <c r="AE108" s="100"/>
      <c r="AF108" s="100">
        <v>0</v>
      </c>
      <c r="AG108" s="100">
        <v>0</v>
      </c>
      <c r="AH108" s="100">
        <v>0</v>
      </c>
      <c r="AI108" s="45">
        <f t="shared" si="6"/>
        <v>0</v>
      </c>
      <c r="AJ108" s="31" t="s">
        <v>684</v>
      </c>
      <c r="AK108" s="31" t="s">
        <v>684</v>
      </c>
      <c r="AL108" s="31" t="s">
        <v>684</v>
      </c>
      <c r="AM108" s="130" t="s">
        <v>778</v>
      </c>
      <c r="AN108" s="33"/>
      <c r="AO108" s="33"/>
      <c r="AP108" s="33"/>
      <c r="AQ108" s="33"/>
      <c r="AR108" s="33"/>
      <c r="AS108" s="33"/>
      <c r="AT108" s="33"/>
      <c r="AU108" s="33"/>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row>
    <row r="109" spans="1:71" ht="12.75" customHeight="1" x14ac:dyDescent="0.2">
      <c r="A109" s="205"/>
      <c r="B109" s="205"/>
      <c r="C109" s="177"/>
      <c r="D109" s="177"/>
      <c r="E109" s="205"/>
      <c r="F109" s="206"/>
      <c r="G109" s="206"/>
      <c r="H109" s="237"/>
      <c r="I109" s="237"/>
      <c r="J109" s="238"/>
      <c r="K109" s="239"/>
      <c r="L109" s="237"/>
      <c r="M109" s="206"/>
      <c r="N109" s="206"/>
      <c r="O109" s="249"/>
      <c r="P109" s="249"/>
      <c r="Q109" s="212" t="e">
        <f t="shared" si="11"/>
        <v>#DIV/0!</v>
      </c>
      <c r="R109" s="212"/>
      <c r="S109" s="212"/>
      <c r="T109" s="212"/>
      <c r="U109" s="244"/>
      <c r="V109" s="213" t="s">
        <v>685</v>
      </c>
      <c r="W109" s="26" t="s">
        <v>800</v>
      </c>
      <c r="X109" s="41"/>
      <c r="Y109" s="41"/>
      <c r="Z109" s="28"/>
      <c r="AA109" s="41">
        <v>1</v>
      </c>
      <c r="AB109" s="54">
        <v>1</v>
      </c>
      <c r="AC109" s="42">
        <f t="shared" si="12"/>
        <v>2</v>
      </c>
      <c r="AD109" s="41"/>
      <c r="AE109" s="100"/>
      <c r="AF109" s="100">
        <v>0</v>
      </c>
      <c r="AG109" s="100">
        <v>0</v>
      </c>
      <c r="AH109" s="100">
        <v>0</v>
      </c>
      <c r="AI109" s="45">
        <f>+AH109/AA109</f>
        <v>0</v>
      </c>
      <c r="AJ109" s="31" t="s">
        <v>686</v>
      </c>
      <c r="AK109" s="31" t="s">
        <v>686</v>
      </c>
      <c r="AL109" s="31" t="s">
        <v>687</v>
      </c>
      <c r="AM109" s="130" t="s">
        <v>779</v>
      </c>
      <c r="AN109" s="33"/>
      <c r="AO109" s="33"/>
      <c r="AP109" s="33"/>
      <c r="AQ109" s="33"/>
      <c r="AR109" s="33"/>
      <c r="AS109" s="33"/>
      <c r="AT109" s="33"/>
      <c r="AU109" s="33"/>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row>
    <row r="110" spans="1:71" ht="12.75" customHeight="1" x14ac:dyDescent="0.2">
      <c r="A110" s="205"/>
      <c r="B110" s="205"/>
      <c r="C110" s="178"/>
      <c r="D110" s="178"/>
      <c r="E110" s="205"/>
      <c r="F110" s="206"/>
      <c r="G110" s="206"/>
      <c r="H110" s="237"/>
      <c r="I110" s="237"/>
      <c r="J110" s="238"/>
      <c r="K110" s="239"/>
      <c r="L110" s="237"/>
      <c r="M110" s="206"/>
      <c r="N110" s="206"/>
      <c r="O110" s="249"/>
      <c r="P110" s="249"/>
      <c r="Q110" s="212" t="e">
        <f t="shared" si="11"/>
        <v>#DIV/0!</v>
      </c>
      <c r="R110" s="212"/>
      <c r="S110" s="212"/>
      <c r="T110" s="212"/>
      <c r="U110" s="244"/>
      <c r="V110" s="213"/>
      <c r="W110" s="26" t="s">
        <v>688</v>
      </c>
      <c r="X110" s="41"/>
      <c r="Y110" s="41"/>
      <c r="Z110" s="100"/>
      <c r="AA110" s="28"/>
      <c r="AB110" s="54">
        <v>1</v>
      </c>
      <c r="AC110" s="42">
        <f t="shared" si="12"/>
        <v>1</v>
      </c>
      <c r="AD110" s="41"/>
      <c r="AE110" s="100"/>
      <c r="AF110" s="100">
        <v>0</v>
      </c>
      <c r="AG110" s="100">
        <v>0</v>
      </c>
      <c r="AH110" s="100">
        <v>0</v>
      </c>
      <c r="AI110" s="45" t="e">
        <f>+AH110/AA110</f>
        <v>#DIV/0!</v>
      </c>
      <c r="AJ110" s="31"/>
      <c r="AK110" s="31"/>
      <c r="AL110" s="31"/>
      <c r="AM110" s="130" t="s">
        <v>777</v>
      </c>
      <c r="AN110" s="33"/>
      <c r="AO110" s="33"/>
      <c r="AP110" s="33"/>
      <c r="AQ110" s="33"/>
      <c r="AR110" s="33"/>
      <c r="AS110" s="33"/>
      <c r="AT110" s="33"/>
      <c r="AU110" s="33"/>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row>
    <row r="111" spans="1:71" ht="12.75" customHeight="1" x14ac:dyDescent="0.2">
      <c r="A111" s="205"/>
      <c r="B111" s="205"/>
      <c r="C111" s="47" t="s">
        <v>689</v>
      </c>
      <c r="D111" s="47" t="s">
        <v>689</v>
      </c>
      <c r="E111" s="205"/>
      <c r="F111" s="206"/>
      <c r="G111" s="206"/>
      <c r="H111" s="237"/>
      <c r="I111" s="237"/>
      <c r="J111" s="238"/>
      <c r="K111" s="239"/>
      <c r="L111" s="237"/>
      <c r="M111" s="206"/>
      <c r="N111" s="206"/>
      <c r="O111" s="249"/>
      <c r="P111" s="249"/>
      <c r="Q111" s="212" t="e">
        <f t="shared" si="11"/>
        <v>#DIV/0!</v>
      </c>
      <c r="R111" s="212"/>
      <c r="S111" s="212"/>
      <c r="T111" s="212"/>
      <c r="U111" s="244"/>
      <c r="V111" s="26" t="s">
        <v>690</v>
      </c>
      <c r="W111" s="26" t="s">
        <v>691</v>
      </c>
      <c r="X111" s="41">
        <v>76</v>
      </c>
      <c r="Y111" s="41">
        <v>75</v>
      </c>
      <c r="Z111" s="100">
        <v>64</v>
      </c>
      <c r="AA111" s="41">
        <v>81</v>
      </c>
      <c r="AB111" s="54">
        <v>90</v>
      </c>
      <c r="AC111" s="42">
        <f t="shared" si="12"/>
        <v>386</v>
      </c>
      <c r="AD111" s="41"/>
      <c r="AE111" s="100">
        <v>5</v>
      </c>
      <c r="AF111" s="100">
        <v>22</v>
      </c>
      <c r="AG111" s="100">
        <v>54</v>
      </c>
      <c r="AH111" s="100">
        <v>81</v>
      </c>
      <c r="AI111" s="45">
        <f t="shared" si="6"/>
        <v>1</v>
      </c>
      <c r="AJ111" s="31" t="s">
        <v>692</v>
      </c>
      <c r="AK111" s="31" t="s">
        <v>693</v>
      </c>
      <c r="AL111" s="31" t="s">
        <v>694</v>
      </c>
      <c r="AM111" s="55" t="s">
        <v>695</v>
      </c>
      <c r="AN111" s="33"/>
      <c r="AO111" s="33"/>
      <c r="AP111" s="33"/>
      <c r="AQ111" s="33"/>
      <c r="AR111" s="33"/>
      <c r="AS111" s="33"/>
      <c r="AT111" s="33"/>
      <c r="AU111" s="33"/>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row>
    <row r="112" spans="1:71" ht="24" customHeight="1" x14ac:dyDescent="0.2">
      <c r="A112" s="205"/>
      <c r="B112" s="205"/>
      <c r="C112" s="176" t="s">
        <v>23</v>
      </c>
      <c r="D112" s="176" t="s">
        <v>23</v>
      </c>
      <c r="E112" s="205"/>
      <c r="F112" s="206"/>
      <c r="G112" s="206"/>
      <c r="H112" s="237"/>
      <c r="I112" s="237"/>
      <c r="J112" s="238"/>
      <c r="K112" s="239"/>
      <c r="L112" s="237"/>
      <c r="M112" s="206"/>
      <c r="N112" s="206"/>
      <c r="O112" s="249"/>
      <c r="P112" s="249"/>
      <c r="Q112" s="212" t="e">
        <f t="shared" ref="Q112:Q115" si="13">M112/I112</f>
        <v>#DIV/0!</v>
      </c>
      <c r="R112" s="212"/>
      <c r="S112" s="212"/>
      <c r="T112" s="212"/>
      <c r="U112" s="244"/>
      <c r="V112" s="26" t="s">
        <v>696</v>
      </c>
      <c r="W112" s="26" t="s">
        <v>697</v>
      </c>
      <c r="X112" s="41">
        <v>53</v>
      </c>
      <c r="Y112" s="41">
        <v>53</v>
      </c>
      <c r="Z112" s="100">
        <v>54</v>
      </c>
      <c r="AA112" s="41">
        <v>56</v>
      </c>
      <c r="AB112" s="54">
        <v>56</v>
      </c>
      <c r="AC112" s="101">
        <v>56</v>
      </c>
      <c r="AD112" s="100"/>
      <c r="AE112" s="100">
        <v>0</v>
      </c>
      <c r="AF112" s="100">
        <v>0</v>
      </c>
      <c r="AG112" s="100">
        <v>0</v>
      </c>
      <c r="AH112" s="100">
        <v>56</v>
      </c>
      <c r="AI112" s="45">
        <f t="shared" ref="AI112:AI118" si="14">+AH112/AA112</f>
        <v>1</v>
      </c>
      <c r="AJ112" s="31" t="s">
        <v>698</v>
      </c>
      <c r="AK112" s="31" t="s">
        <v>699</v>
      </c>
      <c r="AL112" s="31" t="s">
        <v>700</v>
      </c>
      <c r="AM112" s="122" t="s">
        <v>701</v>
      </c>
      <c r="AN112" s="33"/>
      <c r="AO112" s="33"/>
      <c r="AP112" s="33"/>
      <c r="AQ112" s="33"/>
      <c r="AR112" s="33"/>
      <c r="AS112" s="33"/>
      <c r="AT112" s="33"/>
      <c r="AU112" s="33"/>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row>
    <row r="113" spans="1:72" ht="13.5" customHeight="1" x14ac:dyDescent="0.2">
      <c r="A113" s="205"/>
      <c r="B113" s="205"/>
      <c r="C113" s="178"/>
      <c r="D113" s="178"/>
      <c r="E113" s="205"/>
      <c r="F113" s="206"/>
      <c r="G113" s="206"/>
      <c r="H113" s="237"/>
      <c r="I113" s="237"/>
      <c r="J113" s="238"/>
      <c r="K113" s="239"/>
      <c r="L113" s="237"/>
      <c r="M113" s="206"/>
      <c r="N113" s="206"/>
      <c r="O113" s="249"/>
      <c r="P113" s="249"/>
      <c r="Q113" s="212" t="e">
        <f t="shared" si="13"/>
        <v>#DIV/0!</v>
      </c>
      <c r="R113" s="212"/>
      <c r="S113" s="212"/>
      <c r="T113" s="212"/>
      <c r="U113" s="244"/>
      <c r="V113" s="26" t="s">
        <v>702</v>
      </c>
      <c r="W113" s="131" t="s">
        <v>703</v>
      </c>
      <c r="X113" s="41"/>
      <c r="Y113" s="41"/>
      <c r="Z113" s="100">
        <v>0</v>
      </c>
      <c r="AA113" s="41">
        <v>45</v>
      </c>
      <c r="AB113" s="54">
        <v>23</v>
      </c>
      <c r="AC113" s="42">
        <f t="shared" ref="AC113:AC118" si="15">SUM(X113:AB113)</f>
        <v>68</v>
      </c>
      <c r="AD113" s="100"/>
      <c r="AE113" s="100">
        <v>0</v>
      </c>
      <c r="AF113" s="100">
        <v>5</v>
      </c>
      <c r="AG113" s="100">
        <v>6</v>
      </c>
      <c r="AH113" s="100">
        <v>45</v>
      </c>
      <c r="AI113" s="45">
        <f t="shared" si="14"/>
        <v>1</v>
      </c>
      <c r="AJ113" s="31" t="s">
        <v>704</v>
      </c>
      <c r="AK113" s="31" t="s">
        <v>705</v>
      </c>
      <c r="AL113" s="31" t="s">
        <v>706</v>
      </c>
      <c r="AM113" s="122" t="s">
        <v>707</v>
      </c>
      <c r="AN113" s="33"/>
      <c r="AO113" s="33"/>
      <c r="AP113" s="33"/>
      <c r="AQ113" s="33"/>
      <c r="AR113" s="33"/>
      <c r="AS113" s="33"/>
      <c r="AT113" s="33"/>
      <c r="AU113" s="33"/>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row>
    <row r="114" spans="1:72" ht="45.75" customHeight="1" x14ac:dyDescent="0.2">
      <c r="A114" s="205" t="s">
        <v>708</v>
      </c>
      <c r="B114" s="205" t="s">
        <v>709</v>
      </c>
      <c r="C114" s="176" t="s">
        <v>710</v>
      </c>
      <c r="D114" s="176" t="s">
        <v>711</v>
      </c>
      <c r="E114" s="205" t="s">
        <v>712</v>
      </c>
      <c r="F114" s="206">
        <v>0</v>
      </c>
      <c r="G114" s="206">
        <v>4</v>
      </c>
      <c r="H114" s="206">
        <v>8</v>
      </c>
      <c r="I114" s="206">
        <v>25</v>
      </c>
      <c r="J114" s="219">
        <v>0.16</v>
      </c>
      <c r="K114" s="209">
        <f>SUM(F114:J115)</f>
        <v>37.159999999999997</v>
      </c>
      <c r="L114" s="206"/>
      <c r="M114" s="206">
        <v>12</v>
      </c>
      <c r="N114" s="206">
        <v>27</v>
      </c>
      <c r="O114" s="206"/>
      <c r="P114" s="206"/>
      <c r="Q114" s="212">
        <f>+P114/I114</f>
        <v>0</v>
      </c>
      <c r="R114" s="212" t="s">
        <v>713</v>
      </c>
      <c r="S114" s="212" t="s">
        <v>714</v>
      </c>
      <c r="T114" s="212" t="s">
        <v>715</v>
      </c>
      <c r="U114" s="212" t="s">
        <v>716</v>
      </c>
      <c r="V114" s="26" t="s">
        <v>717</v>
      </c>
      <c r="W114" s="26" t="s">
        <v>718</v>
      </c>
      <c r="X114" s="41"/>
      <c r="Y114" s="41">
        <v>4</v>
      </c>
      <c r="Z114" s="100">
        <v>4</v>
      </c>
      <c r="AA114" s="41">
        <v>46</v>
      </c>
      <c r="AB114" s="54">
        <v>30</v>
      </c>
      <c r="AC114" s="42">
        <f t="shared" si="15"/>
        <v>84</v>
      </c>
      <c r="AD114" s="41"/>
      <c r="AE114" s="100">
        <v>9</v>
      </c>
      <c r="AF114" s="100">
        <v>27</v>
      </c>
      <c r="AG114" s="100">
        <v>25</v>
      </c>
      <c r="AH114" s="100">
        <v>46</v>
      </c>
      <c r="AI114" s="45">
        <f t="shared" si="14"/>
        <v>1</v>
      </c>
      <c r="AJ114" s="31" t="s">
        <v>719</v>
      </c>
      <c r="AK114" s="31" t="s">
        <v>720</v>
      </c>
      <c r="AL114" s="82" t="s">
        <v>721</v>
      </c>
      <c r="AM114" s="66" t="s">
        <v>722</v>
      </c>
      <c r="AN114" s="33"/>
      <c r="AO114" s="33"/>
      <c r="AP114" s="33"/>
      <c r="AQ114" s="33"/>
      <c r="AR114" s="33"/>
      <c r="AS114" s="33"/>
      <c r="AT114" s="33"/>
      <c r="AU114" s="33"/>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row>
    <row r="115" spans="1:72" ht="45.75" customHeight="1" x14ac:dyDescent="0.2">
      <c r="A115" s="205"/>
      <c r="B115" s="205"/>
      <c r="C115" s="178"/>
      <c r="D115" s="178"/>
      <c r="E115" s="205"/>
      <c r="F115" s="206"/>
      <c r="G115" s="206"/>
      <c r="H115" s="206"/>
      <c r="I115" s="206"/>
      <c r="J115" s="219"/>
      <c r="K115" s="209"/>
      <c r="L115" s="206"/>
      <c r="M115" s="206"/>
      <c r="N115" s="206"/>
      <c r="O115" s="206"/>
      <c r="P115" s="206"/>
      <c r="Q115" s="212" t="e">
        <f t="shared" si="13"/>
        <v>#DIV/0!</v>
      </c>
      <c r="R115" s="212"/>
      <c r="S115" s="212"/>
      <c r="T115" s="212"/>
      <c r="U115" s="212"/>
      <c r="V115" s="26" t="s">
        <v>723</v>
      </c>
      <c r="W115" s="26" t="s">
        <v>724</v>
      </c>
      <c r="X115" s="41"/>
      <c r="Y115" s="41"/>
      <c r="Z115" s="100"/>
      <c r="AA115" s="41">
        <v>9</v>
      </c>
      <c r="AB115" s="54">
        <v>4</v>
      </c>
      <c r="AC115" s="42">
        <f t="shared" si="15"/>
        <v>13</v>
      </c>
      <c r="AD115" s="41"/>
      <c r="AE115" s="100"/>
      <c r="AF115" s="100"/>
      <c r="AG115" s="100"/>
      <c r="AH115" s="100"/>
      <c r="AI115" s="45">
        <f t="shared" si="14"/>
        <v>0</v>
      </c>
      <c r="AJ115" s="31" t="s">
        <v>725</v>
      </c>
      <c r="AK115" s="31" t="s">
        <v>726</v>
      </c>
      <c r="AL115" s="31"/>
      <c r="AM115" s="76"/>
      <c r="AN115" s="33"/>
      <c r="AO115" s="33"/>
      <c r="AP115" s="33"/>
      <c r="AQ115" s="33"/>
      <c r="AR115" s="33"/>
      <c r="AS115" s="33"/>
      <c r="AT115" s="33"/>
      <c r="AU115" s="33"/>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row>
    <row r="116" spans="1:72" ht="66.75" customHeight="1" x14ac:dyDescent="0.2">
      <c r="A116" s="205"/>
      <c r="B116" s="205"/>
      <c r="C116" s="176" t="s">
        <v>727</v>
      </c>
      <c r="D116" s="176" t="s">
        <v>728</v>
      </c>
      <c r="E116" s="18" t="s">
        <v>729</v>
      </c>
      <c r="F116" s="132">
        <v>9.1999999999999998E-2</v>
      </c>
      <c r="G116" s="133">
        <v>2.8000000000000001E-2</v>
      </c>
      <c r="H116" s="133">
        <v>0.03</v>
      </c>
      <c r="I116" s="133">
        <v>0.05</v>
      </c>
      <c r="J116" s="134">
        <v>0.3</v>
      </c>
      <c r="K116" s="135">
        <f>SUM(F116:J116)</f>
        <v>0.5</v>
      </c>
      <c r="L116" s="20"/>
      <c r="M116" s="35"/>
      <c r="N116" s="35"/>
      <c r="O116" s="35"/>
      <c r="P116" s="136"/>
      <c r="Q116" s="137">
        <f>+P116/I116</f>
        <v>0</v>
      </c>
      <c r="R116" s="138"/>
      <c r="S116" s="31" t="s">
        <v>730</v>
      </c>
      <c r="T116" s="31" t="s">
        <v>731</v>
      </c>
      <c r="U116" s="124"/>
      <c r="V116" s="26" t="s">
        <v>732</v>
      </c>
      <c r="W116" s="26" t="s">
        <v>733</v>
      </c>
      <c r="X116" s="41"/>
      <c r="Y116" s="41"/>
      <c r="Z116" s="100">
        <v>500</v>
      </c>
      <c r="AA116" s="41">
        <v>650</v>
      </c>
      <c r="AB116" s="54">
        <v>650</v>
      </c>
      <c r="AC116" s="42">
        <f t="shared" si="15"/>
        <v>1800</v>
      </c>
      <c r="AD116" s="100"/>
      <c r="AE116" s="100">
        <v>150</v>
      </c>
      <c r="AF116" s="100">
        <v>150</v>
      </c>
      <c r="AG116" s="100">
        <v>150</v>
      </c>
      <c r="AH116" s="100"/>
      <c r="AI116" s="45">
        <f t="shared" si="14"/>
        <v>0</v>
      </c>
      <c r="AJ116" s="31" t="s">
        <v>734</v>
      </c>
      <c r="AK116" s="31" t="s">
        <v>735</v>
      </c>
      <c r="AL116" s="31" t="s">
        <v>736</v>
      </c>
      <c r="AM116" s="55" t="s">
        <v>794</v>
      </c>
      <c r="AN116" s="33"/>
      <c r="AO116" s="33"/>
      <c r="AP116" s="33"/>
      <c r="AQ116" s="33"/>
      <c r="AR116" s="33"/>
      <c r="AS116" s="33"/>
      <c r="AT116" s="33"/>
      <c r="AU116" s="33"/>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row>
    <row r="117" spans="1:72" ht="45.75" customHeight="1" x14ac:dyDescent="0.2">
      <c r="A117" s="205"/>
      <c r="B117" s="205"/>
      <c r="C117" s="177"/>
      <c r="D117" s="177"/>
      <c r="E117" s="18" t="s">
        <v>737</v>
      </c>
      <c r="F117" s="133">
        <v>0.15</v>
      </c>
      <c r="G117" s="133">
        <v>0.05</v>
      </c>
      <c r="H117" s="133">
        <v>0.1</v>
      </c>
      <c r="I117" s="133">
        <v>0.1</v>
      </c>
      <c r="J117" s="134">
        <v>0.5</v>
      </c>
      <c r="K117" s="135">
        <f>SUM(F117:J117)</f>
        <v>0.9</v>
      </c>
      <c r="L117" s="20"/>
      <c r="M117" s="20"/>
      <c r="N117" s="20"/>
      <c r="O117" s="20"/>
      <c r="P117" s="139"/>
      <c r="Q117" s="140">
        <f>+P117/I117</f>
        <v>0</v>
      </c>
      <c r="R117" s="138"/>
      <c r="S117" s="31" t="s">
        <v>738</v>
      </c>
      <c r="T117" s="31" t="s">
        <v>739</v>
      </c>
      <c r="U117" s="124"/>
      <c r="V117" s="26" t="s">
        <v>740</v>
      </c>
      <c r="W117" s="26" t="s">
        <v>741</v>
      </c>
      <c r="X117" s="41"/>
      <c r="Y117" s="41"/>
      <c r="Z117" s="100">
        <v>560</v>
      </c>
      <c r="AA117" s="41">
        <v>700</v>
      </c>
      <c r="AB117" s="54">
        <v>700</v>
      </c>
      <c r="AC117" s="42">
        <f t="shared" si="15"/>
        <v>1960</v>
      </c>
      <c r="AD117" s="100"/>
      <c r="AE117" s="100">
        <v>100</v>
      </c>
      <c r="AF117" s="100">
        <v>147</v>
      </c>
      <c r="AG117" s="100">
        <v>148</v>
      </c>
      <c r="AH117" s="100">
        <v>150</v>
      </c>
      <c r="AI117" s="45">
        <f t="shared" si="14"/>
        <v>0.21428571428571427</v>
      </c>
      <c r="AJ117" s="31" t="s">
        <v>742</v>
      </c>
      <c r="AK117" s="31" t="s">
        <v>743</v>
      </c>
      <c r="AL117" s="31" t="s">
        <v>744</v>
      </c>
      <c r="AM117" s="55" t="s">
        <v>793</v>
      </c>
      <c r="AN117" s="33"/>
      <c r="AO117" s="33"/>
      <c r="AP117" s="33"/>
      <c r="AQ117" s="33"/>
      <c r="AR117" s="33"/>
      <c r="AS117" s="33"/>
      <c r="AT117" s="33"/>
      <c r="AU117" s="33"/>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row>
    <row r="118" spans="1:72" ht="45.75" customHeight="1" x14ac:dyDescent="0.2">
      <c r="A118" s="205"/>
      <c r="B118" s="205"/>
      <c r="C118" s="178"/>
      <c r="D118" s="178"/>
      <c r="E118" s="18" t="s">
        <v>745</v>
      </c>
      <c r="F118" s="35">
        <v>0</v>
      </c>
      <c r="G118" s="35">
        <v>3</v>
      </c>
      <c r="H118" s="141">
        <v>19</v>
      </c>
      <c r="I118" s="35"/>
      <c r="J118" s="36">
        <v>14</v>
      </c>
      <c r="K118" s="142">
        <v>28</v>
      </c>
      <c r="L118" s="143"/>
      <c r="M118" s="34"/>
      <c r="N118" s="34"/>
      <c r="O118" s="34"/>
      <c r="P118" s="38"/>
      <c r="Q118" s="140" t="e">
        <f>+P118/I118</f>
        <v>#DIV/0!</v>
      </c>
      <c r="R118" s="138"/>
      <c r="S118" s="92"/>
      <c r="T118" s="92"/>
      <c r="U118" s="124"/>
      <c r="V118" s="26" t="s">
        <v>746</v>
      </c>
      <c r="W118" s="26" t="s">
        <v>747</v>
      </c>
      <c r="X118" s="41">
        <v>5</v>
      </c>
      <c r="Y118" s="41"/>
      <c r="Z118" s="100">
        <v>3</v>
      </c>
      <c r="AA118" s="41">
        <v>3</v>
      </c>
      <c r="AB118" s="54">
        <v>3</v>
      </c>
      <c r="AC118" s="42">
        <f t="shared" si="15"/>
        <v>14</v>
      </c>
      <c r="AD118" s="100"/>
      <c r="AE118" s="100">
        <v>1</v>
      </c>
      <c r="AF118" s="100">
        <v>4</v>
      </c>
      <c r="AG118" s="100">
        <v>1</v>
      </c>
      <c r="AH118" s="100"/>
      <c r="AI118" s="45">
        <f t="shared" si="14"/>
        <v>0</v>
      </c>
      <c r="AJ118" s="31" t="s">
        <v>748</v>
      </c>
      <c r="AK118" s="31" t="s">
        <v>749</v>
      </c>
      <c r="AL118" s="28" t="s">
        <v>750</v>
      </c>
      <c r="AM118" s="55" t="s">
        <v>792</v>
      </c>
      <c r="AN118" s="33"/>
      <c r="AO118" s="33"/>
      <c r="AP118" s="33"/>
      <c r="AQ118" s="33"/>
      <c r="AR118" s="33"/>
      <c r="AS118" s="33"/>
      <c r="AT118" s="33"/>
      <c r="AU118" s="33"/>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row>
    <row r="119" spans="1:72" ht="95.25" customHeight="1" thickBot="1" x14ac:dyDescent="0.25">
      <c r="A119" s="144" t="s">
        <v>751</v>
      </c>
      <c r="B119" s="144" t="s">
        <v>752</v>
      </c>
      <c r="C119" s="145" t="s">
        <v>710</v>
      </c>
      <c r="D119" s="145" t="s">
        <v>711</v>
      </c>
      <c r="E119" s="146" t="s">
        <v>761</v>
      </c>
      <c r="F119" s="147"/>
      <c r="G119" s="147"/>
      <c r="H119" s="147"/>
      <c r="I119" s="147"/>
      <c r="J119" s="148">
        <v>10</v>
      </c>
      <c r="K119" s="149"/>
      <c r="L119" s="147"/>
      <c r="M119" s="147"/>
      <c r="N119" s="147"/>
      <c r="O119" s="147"/>
      <c r="P119" s="147"/>
      <c r="Q119" s="150" t="e">
        <f>+P119/I119</f>
        <v>#DIV/0!</v>
      </c>
      <c r="R119" s="151" t="s">
        <v>753</v>
      </c>
      <c r="S119" s="151" t="s">
        <v>754</v>
      </c>
      <c r="T119" s="151" t="s">
        <v>755</v>
      </c>
      <c r="U119" s="151" t="s">
        <v>756</v>
      </c>
      <c r="V119" s="152" t="s">
        <v>759</v>
      </c>
      <c r="W119" s="152" t="s">
        <v>760</v>
      </c>
      <c r="X119" s="153"/>
      <c r="Y119" s="153"/>
      <c r="Z119" s="153">
        <v>0.6</v>
      </c>
      <c r="AA119" s="153">
        <v>0.6</v>
      </c>
      <c r="AB119" s="154">
        <v>0.6</v>
      </c>
      <c r="AC119" s="155" t="e">
        <f>SUM(#REF!)</f>
        <v>#REF!</v>
      </c>
      <c r="AD119" s="156"/>
      <c r="AE119" s="157"/>
      <c r="AF119" s="157"/>
      <c r="AG119" s="157"/>
      <c r="AH119" s="156">
        <v>0.55000000000000004</v>
      </c>
      <c r="AI119" s="158" t="e">
        <f>+AH119/#REF!</f>
        <v>#REF!</v>
      </c>
      <c r="AJ119" s="159" t="s">
        <v>753</v>
      </c>
      <c r="AK119" s="159" t="s">
        <v>754</v>
      </c>
      <c r="AL119" s="159" t="s">
        <v>757</v>
      </c>
      <c r="AM119" s="160" t="s">
        <v>758</v>
      </c>
      <c r="AN119" s="33"/>
      <c r="AO119" s="33"/>
      <c r="AP119" s="33"/>
      <c r="AQ119" s="33"/>
      <c r="AR119" s="33"/>
      <c r="AS119" s="33"/>
      <c r="AT119" s="33"/>
      <c r="AU119" s="33"/>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row>
    <row r="120" spans="1:72" ht="45.75" customHeight="1" thickTop="1" x14ac:dyDescent="0.2">
      <c r="A120" s="161"/>
      <c r="B120" s="161"/>
      <c r="C120" s="161"/>
      <c r="D120" s="161"/>
      <c r="E120" s="161"/>
      <c r="F120" s="161"/>
      <c r="G120" s="161"/>
      <c r="H120" s="161"/>
      <c r="I120" s="161"/>
      <c r="J120" s="161"/>
      <c r="K120" s="162"/>
      <c r="L120" s="161"/>
      <c r="M120" s="161"/>
      <c r="N120" s="161"/>
      <c r="O120" s="161"/>
      <c r="P120" s="163"/>
      <c r="Q120" s="161"/>
      <c r="R120" s="161"/>
      <c r="S120" s="161"/>
      <c r="T120" s="163"/>
      <c r="U120" s="163"/>
      <c r="V120" s="161"/>
      <c r="W120" s="161"/>
      <c r="X120" s="161"/>
      <c r="Y120" s="161"/>
      <c r="Z120" s="161"/>
      <c r="AA120" s="161"/>
      <c r="AB120" s="161"/>
      <c r="AC120" s="162"/>
      <c r="AD120" s="161"/>
      <c r="AE120" s="161"/>
      <c r="AF120" s="161"/>
      <c r="AG120" s="161"/>
      <c r="AH120" s="163"/>
      <c r="AI120" s="163"/>
      <c r="AJ120" s="161"/>
      <c r="AK120" s="161"/>
      <c r="AL120" s="161"/>
      <c r="AM120" s="163"/>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5"/>
    </row>
    <row r="121" spans="1:72" ht="45.75" customHeight="1" x14ac:dyDescent="0.2">
      <c r="A121" s="161"/>
      <c r="B121" s="161"/>
      <c r="C121" s="161"/>
      <c r="D121" s="161"/>
      <c r="E121" s="161"/>
      <c r="F121" s="161"/>
      <c r="G121" s="161"/>
      <c r="H121" s="161"/>
      <c r="I121" s="161"/>
      <c r="J121" s="161"/>
      <c r="K121" s="162"/>
      <c r="L121" s="161"/>
      <c r="M121" s="161"/>
      <c r="N121" s="161"/>
      <c r="O121" s="161"/>
      <c r="P121" s="163"/>
      <c r="Q121" s="161"/>
      <c r="R121" s="161"/>
      <c r="S121" s="161"/>
      <c r="T121" s="163"/>
      <c r="U121" s="163"/>
      <c r="V121" s="161"/>
      <c r="W121" s="161"/>
      <c r="X121" s="161"/>
      <c r="Y121" s="161"/>
      <c r="Z121" s="161"/>
      <c r="AA121" s="161"/>
      <c r="AB121" s="161"/>
      <c r="AC121" s="162"/>
      <c r="AD121" s="161"/>
      <c r="AE121" s="161"/>
      <c r="AF121" s="161"/>
      <c r="AG121" s="161"/>
      <c r="AH121" s="163"/>
      <c r="AI121" s="163"/>
      <c r="AJ121" s="161"/>
      <c r="AK121" s="161"/>
      <c r="AL121" s="161"/>
      <c r="AM121" s="163"/>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5"/>
    </row>
    <row r="122" spans="1:72" ht="45.75" customHeight="1" x14ac:dyDescent="0.2">
      <c r="A122" s="161"/>
      <c r="B122" s="161"/>
      <c r="C122" s="161"/>
      <c r="D122" s="161"/>
      <c r="E122" s="161"/>
      <c r="F122" s="161"/>
      <c r="G122" s="161"/>
      <c r="H122" s="161"/>
      <c r="I122" s="161"/>
      <c r="J122" s="161"/>
      <c r="K122" s="162"/>
      <c r="L122" s="161"/>
      <c r="M122" s="161"/>
      <c r="N122" s="161"/>
      <c r="O122" s="161"/>
      <c r="P122" s="163"/>
      <c r="Q122" s="161"/>
      <c r="R122" s="161"/>
      <c r="S122" s="161"/>
      <c r="T122" s="163"/>
      <c r="U122" s="163"/>
      <c r="V122" s="161"/>
      <c r="W122" s="161"/>
      <c r="X122" s="161"/>
      <c r="Y122" s="161"/>
      <c r="Z122" s="161"/>
      <c r="AA122" s="161"/>
      <c r="AB122" s="161"/>
      <c r="AC122" s="162"/>
      <c r="AD122" s="161"/>
      <c r="AE122" s="161"/>
      <c r="AF122" s="161"/>
      <c r="AG122" s="161"/>
      <c r="AH122" s="163"/>
      <c r="AI122" s="163"/>
      <c r="AJ122" s="161"/>
      <c r="AK122" s="161"/>
      <c r="AL122" s="161"/>
      <c r="AM122" s="163"/>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5"/>
    </row>
    <row r="123" spans="1:72" ht="45.75" customHeight="1" x14ac:dyDescent="0.2">
      <c r="A123" s="161"/>
      <c r="B123" s="161"/>
      <c r="C123" s="161"/>
      <c r="D123" s="161"/>
      <c r="E123" s="161"/>
      <c r="F123" s="161"/>
      <c r="G123" s="161"/>
      <c r="H123" s="161"/>
      <c r="I123" s="161"/>
      <c r="J123" s="161"/>
      <c r="K123" s="162"/>
      <c r="L123" s="161"/>
      <c r="M123" s="161"/>
      <c r="N123" s="161"/>
      <c r="O123" s="161"/>
      <c r="P123" s="163"/>
      <c r="Q123" s="161"/>
      <c r="R123" s="161"/>
      <c r="S123" s="161"/>
      <c r="T123" s="163"/>
      <c r="U123" s="163"/>
      <c r="V123" s="161"/>
      <c r="W123" s="161"/>
      <c r="X123" s="161"/>
      <c r="Y123" s="161"/>
      <c r="Z123" s="161"/>
      <c r="AA123" s="161"/>
      <c r="AB123" s="161"/>
      <c r="AC123" s="162"/>
      <c r="AD123" s="161"/>
      <c r="AE123" s="161"/>
      <c r="AF123" s="161"/>
      <c r="AG123" s="161"/>
      <c r="AH123" s="163"/>
      <c r="AI123" s="163"/>
      <c r="AJ123" s="161"/>
      <c r="AK123" s="161"/>
      <c r="AL123" s="161"/>
      <c r="AM123" s="163"/>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5"/>
    </row>
    <row r="124" spans="1:72" ht="45.75" customHeight="1" x14ac:dyDescent="0.2">
      <c r="A124" s="161"/>
      <c r="B124" s="161"/>
      <c r="C124" s="161"/>
      <c r="D124" s="161"/>
      <c r="E124" s="161"/>
      <c r="F124" s="161"/>
      <c r="G124" s="161"/>
      <c r="H124" s="161"/>
      <c r="I124" s="161"/>
      <c r="J124" s="161"/>
      <c r="K124" s="162"/>
      <c r="L124" s="161"/>
      <c r="M124" s="161"/>
      <c r="N124" s="161"/>
      <c r="O124" s="161"/>
      <c r="P124" s="163"/>
      <c r="Q124" s="161"/>
      <c r="R124" s="161"/>
      <c r="S124" s="161"/>
      <c r="T124" s="163"/>
      <c r="U124" s="163"/>
      <c r="V124" s="161"/>
      <c r="W124" s="161"/>
      <c r="X124" s="161"/>
      <c r="Y124" s="161"/>
      <c r="Z124" s="161"/>
      <c r="AA124" s="161"/>
      <c r="AB124" s="161"/>
      <c r="AC124" s="162"/>
      <c r="AD124" s="161"/>
      <c r="AE124" s="161"/>
      <c r="AF124" s="161"/>
      <c r="AG124" s="161"/>
      <c r="AH124" s="163"/>
      <c r="AI124" s="163"/>
      <c r="AJ124" s="161"/>
      <c r="AK124" s="161"/>
      <c r="AL124" s="161"/>
      <c r="AM124" s="163"/>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5"/>
    </row>
    <row r="125" spans="1:72" ht="45.75" customHeight="1" x14ac:dyDescent="0.2">
      <c r="A125" s="161"/>
      <c r="B125" s="161"/>
      <c r="C125" s="161"/>
      <c r="D125" s="161"/>
      <c r="E125" s="161"/>
      <c r="F125" s="161"/>
      <c r="G125" s="161"/>
      <c r="H125" s="161"/>
      <c r="I125" s="161"/>
      <c r="J125" s="161"/>
      <c r="K125" s="162"/>
      <c r="L125" s="161"/>
      <c r="M125" s="161"/>
      <c r="N125" s="161"/>
      <c r="O125" s="161"/>
      <c r="P125" s="163"/>
      <c r="Q125" s="161"/>
      <c r="R125" s="161"/>
      <c r="S125" s="161"/>
      <c r="T125" s="163"/>
      <c r="U125" s="163"/>
      <c r="V125" s="161"/>
      <c r="W125" s="161"/>
      <c r="X125" s="161"/>
      <c r="Y125" s="161"/>
      <c r="Z125" s="161"/>
      <c r="AA125" s="161"/>
      <c r="AB125" s="161"/>
      <c r="AC125" s="162"/>
      <c r="AD125" s="161"/>
      <c r="AE125" s="161"/>
      <c r="AF125" s="161"/>
      <c r="AG125" s="161"/>
      <c r="AH125" s="163"/>
      <c r="AI125" s="163"/>
      <c r="AJ125" s="161"/>
      <c r="AK125" s="161"/>
      <c r="AL125" s="161"/>
      <c r="AM125" s="163"/>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5"/>
    </row>
    <row r="126" spans="1:72" ht="45.75" customHeight="1" x14ac:dyDescent="0.2">
      <c r="A126" s="161"/>
      <c r="B126" s="161"/>
      <c r="C126" s="161"/>
      <c r="D126" s="161"/>
      <c r="E126" s="161"/>
      <c r="F126" s="161"/>
      <c r="G126" s="161"/>
      <c r="H126" s="161"/>
      <c r="I126" s="161"/>
      <c r="J126" s="161"/>
      <c r="K126" s="162"/>
      <c r="L126" s="161"/>
      <c r="M126" s="161"/>
      <c r="N126" s="161"/>
      <c r="O126" s="161"/>
      <c r="P126" s="163"/>
      <c r="Q126" s="161"/>
      <c r="R126" s="161"/>
      <c r="S126" s="161"/>
      <c r="T126" s="163"/>
      <c r="U126" s="163"/>
      <c r="V126" s="161"/>
      <c r="W126" s="161"/>
      <c r="X126" s="161"/>
      <c r="Y126" s="161"/>
      <c r="Z126" s="161"/>
      <c r="AA126" s="161"/>
      <c r="AB126" s="161"/>
      <c r="AC126" s="162"/>
      <c r="AD126" s="161"/>
      <c r="AE126" s="161"/>
      <c r="AF126" s="161"/>
      <c r="AG126" s="161"/>
      <c r="AH126" s="163"/>
      <c r="AI126" s="163"/>
      <c r="AJ126" s="161"/>
      <c r="AK126" s="161"/>
      <c r="AL126" s="161"/>
      <c r="AM126" s="163"/>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5"/>
    </row>
    <row r="127" spans="1:72" ht="45.75" customHeight="1" x14ac:dyDescent="0.2">
      <c r="A127" s="161"/>
      <c r="B127" s="161"/>
      <c r="C127" s="161"/>
      <c r="D127" s="161"/>
      <c r="E127" s="161"/>
      <c r="F127" s="161"/>
      <c r="G127" s="161"/>
      <c r="H127" s="161"/>
      <c r="I127" s="161"/>
      <c r="J127" s="161"/>
      <c r="K127" s="162"/>
      <c r="L127" s="161"/>
      <c r="M127" s="161"/>
      <c r="N127" s="161"/>
      <c r="O127" s="161"/>
      <c r="P127" s="163"/>
      <c r="Q127" s="161"/>
      <c r="R127" s="161"/>
      <c r="S127" s="161"/>
      <c r="T127" s="163"/>
      <c r="U127" s="163"/>
      <c r="V127" s="161"/>
      <c r="W127" s="161"/>
      <c r="X127" s="161"/>
      <c r="Y127" s="161"/>
      <c r="Z127" s="161"/>
      <c r="AA127" s="161"/>
      <c r="AB127" s="161"/>
      <c r="AC127" s="162"/>
      <c r="AD127" s="161"/>
      <c r="AE127" s="161"/>
      <c r="AF127" s="161"/>
      <c r="AG127" s="161"/>
      <c r="AH127" s="163"/>
      <c r="AI127" s="163"/>
      <c r="AJ127" s="161"/>
      <c r="AK127" s="161"/>
      <c r="AL127" s="161"/>
      <c r="AM127" s="163"/>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5"/>
    </row>
    <row r="128" spans="1:72" ht="45.75" customHeight="1" x14ac:dyDescent="0.2">
      <c r="A128" s="161"/>
      <c r="B128" s="161"/>
      <c r="C128" s="161"/>
      <c r="D128" s="161"/>
      <c r="E128" s="161"/>
      <c r="F128" s="161"/>
      <c r="G128" s="161"/>
      <c r="H128" s="161"/>
      <c r="I128" s="161"/>
      <c r="J128" s="161"/>
      <c r="K128" s="162"/>
      <c r="L128" s="161"/>
      <c r="M128" s="161"/>
      <c r="N128" s="161"/>
      <c r="O128" s="161"/>
      <c r="P128" s="163"/>
      <c r="Q128" s="161"/>
      <c r="R128" s="161"/>
      <c r="S128" s="161"/>
      <c r="T128" s="163"/>
      <c r="U128" s="163"/>
      <c r="V128" s="161"/>
      <c r="W128" s="161"/>
      <c r="X128" s="161"/>
      <c r="Y128" s="161"/>
      <c r="Z128" s="161"/>
      <c r="AA128" s="161"/>
      <c r="AB128" s="161"/>
      <c r="AC128" s="162"/>
      <c r="AD128" s="161"/>
      <c r="AE128" s="161"/>
      <c r="AF128" s="161"/>
      <c r="AG128" s="161"/>
      <c r="AH128" s="163"/>
      <c r="AI128" s="163"/>
      <c r="AJ128" s="161"/>
      <c r="AK128" s="161"/>
      <c r="AL128" s="161"/>
      <c r="AM128" s="163"/>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5"/>
    </row>
    <row r="129" spans="1:72" ht="45.75" customHeight="1" x14ac:dyDescent="0.2">
      <c r="A129" s="161"/>
      <c r="B129" s="161"/>
      <c r="C129" s="161"/>
      <c r="D129" s="161"/>
      <c r="E129" s="161"/>
      <c r="F129" s="161"/>
      <c r="G129" s="161"/>
      <c r="H129" s="161"/>
      <c r="I129" s="161"/>
      <c r="J129" s="161"/>
      <c r="K129" s="162"/>
      <c r="L129" s="161"/>
      <c r="M129" s="161"/>
      <c r="N129" s="161"/>
      <c r="O129" s="161"/>
      <c r="P129" s="163"/>
      <c r="Q129" s="161"/>
      <c r="R129" s="161"/>
      <c r="S129" s="161"/>
      <c r="T129" s="163"/>
      <c r="U129" s="163"/>
      <c r="V129" s="161"/>
      <c r="W129" s="161"/>
      <c r="X129" s="161"/>
      <c r="Y129" s="161"/>
      <c r="Z129" s="161"/>
      <c r="AA129" s="161"/>
      <c r="AB129" s="161"/>
      <c r="AC129" s="162"/>
      <c r="AD129" s="161"/>
      <c r="AE129" s="161"/>
      <c r="AF129" s="161"/>
      <c r="AG129" s="161"/>
      <c r="AH129" s="163"/>
      <c r="AI129" s="163"/>
      <c r="AJ129" s="161"/>
      <c r="AK129" s="161"/>
      <c r="AL129" s="161"/>
      <c r="AM129" s="163"/>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5"/>
    </row>
    <row r="130" spans="1:72" ht="45.75" customHeight="1" x14ac:dyDescent="0.2">
      <c r="A130" s="161"/>
      <c r="B130" s="161"/>
      <c r="C130" s="161"/>
      <c r="D130" s="161"/>
      <c r="E130" s="161"/>
      <c r="F130" s="161"/>
      <c r="G130" s="161"/>
      <c r="H130" s="161"/>
      <c r="I130" s="161"/>
      <c r="J130" s="161"/>
      <c r="K130" s="162"/>
      <c r="L130" s="161"/>
      <c r="M130" s="161"/>
      <c r="N130" s="161"/>
      <c r="O130" s="161"/>
      <c r="P130" s="163"/>
      <c r="Q130" s="161"/>
      <c r="R130" s="161"/>
      <c r="S130" s="161"/>
      <c r="T130" s="163"/>
      <c r="U130" s="163"/>
      <c r="V130" s="161"/>
      <c r="W130" s="161"/>
      <c r="X130" s="161"/>
      <c r="Y130" s="161"/>
      <c r="Z130" s="161"/>
      <c r="AA130" s="161"/>
      <c r="AB130" s="161"/>
      <c r="AC130" s="162"/>
      <c r="AD130" s="161"/>
      <c r="AE130" s="161"/>
      <c r="AF130" s="161"/>
      <c r="AG130" s="161"/>
      <c r="AH130" s="163"/>
      <c r="AI130" s="163"/>
      <c r="AJ130" s="161"/>
      <c r="AK130" s="161"/>
      <c r="AL130" s="161"/>
      <c r="AM130" s="163"/>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5"/>
    </row>
    <row r="131" spans="1:72" ht="45.75" customHeight="1" x14ac:dyDescent="0.2">
      <c r="A131" s="161"/>
      <c r="B131" s="161"/>
      <c r="C131" s="161"/>
      <c r="D131" s="161"/>
      <c r="E131" s="161"/>
      <c r="F131" s="161"/>
      <c r="G131" s="161"/>
      <c r="H131" s="161"/>
      <c r="I131" s="161"/>
      <c r="J131" s="161"/>
      <c r="K131" s="162"/>
      <c r="L131" s="161"/>
      <c r="M131" s="161"/>
      <c r="N131" s="161"/>
      <c r="O131" s="161"/>
      <c r="P131" s="163"/>
      <c r="Q131" s="161"/>
      <c r="R131" s="161"/>
      <c r="S131" s="161"/>
      <c r="T131" s="163"/>
      <c r="U131" s="163"/>
      <c r="V131" s="161"/>
      <c r="W131" s="161"/>
      <c r="X131" s="161"/>
      <c r="Y131" s="161"/>
      <c r="Z131" s="161"/>
      <c r="AA131" s="161"/>
      <c r="AB131" s="161"/>
      <c r="AC131" s="162"/>
      <c r="AD131" s="161"/>
      <c r="AE131" s="161"/>
      <c r="AF131" s="161"/>
      <c r="AG131" s="161"/>
      <c r="AH131" s="163"/>
      <c r="AI131" s="163"/>
      <c r="AJ131" s="161"/>
      <c r="AK131" s="161"/>
      <c r="AL131" s="161"/>
      <c r="AM131" s="163"/>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5"/>
    </row>
    <row r="132" spans="1:72" ht="45.75" customHeight="1" x14ac:dyDescent="0.2">
      <c r="A132" s="161"/>
      <c r="B132" s="161"/>
      <c r="C132" s="161"/>
      <c r="D132" s="161"/>
      <c r="E132" s="161"/>
      <c r="F132" s="161"/>
      <c r="G132" s="161"/>
      <c r="H132" s="161"/>
      <c r="I132" s="161"/>
      <c r="J132" s="161"/>
      <c r="K132" s="162"/>
      <c r="L132" s="161"/>
      <c r="M132" s="161"/>
      <c r="N132" s="161"/>
      <c r="O132" s="161"/>
      <c r="P132" s="163"/>
      <c r="Q132" s="161"/>
      <c r="R132" s="161"/>
      <c r="S132" s="161"/>
      <c r="T132" s="163"/>
      <c r="U132" s="163"/>
      <c r="V132" s="161"/>
      <c r="W132" s="161"/>
      <c r="X132" s="161"/>
      <c r="Y132" s="161"/>
      <c r="Z132" s="161"/>
      <c r="AA132" s="161"/>
      <c r="AB132" s="161"/>
      <c r="AC132" s="162"/>
      <c r="AD132" s="161"/>
      <c r="AE132" s="161"/>
      <c r="AF132" s="161"/>
      <c r="AG132" s="161"/>
      <c r="AH132" s="163"/>
      <c r="AI132" s="163"/>
      <c r="AJ132" s="161"/>
      <c r="AK132" s="161"/>
      <c r="AL132" s="161"/>
      <c r="AM132" s="163"/>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5"/>
    </row>
    <row r="133" spans="1:72" ht="45.75" customHeight="1" x14ac:dyDescent="0.2">
      <c r="A133" s="161"/>
      <c r="B133" s="161"/>
      <c r="C133" s="161"/>
      <c r="D133" s="161"/>
      <c r="E133" s="161"/>
      <c r="F133" s="161"/>
      <c r="G133" s="161"/>
      <c r="H133" s="161"/>
      <c r="I133" s="161"/>
      <c r="J133" s="161"/>
      <c r="K133" s="162"/>
      <c r="L133" s="161"/>
      <c r="M133" s="161"/>
      <c r="N133" s="161"/>
      <c r="O133" s="161"/>
      <c r="P133" s="163"/>
      <c r="Q133" s="161"/>
      <c r="R133" s="161"/>
      <c r="S133" s="161"/>
      <c r="T133" s="163"/>
      <c r="U133" s="163"/>
      <c r="V133" s="161"/>
      <c r="W133" s="161"/>
      <c r="X133" s="161"/>
      <c r="Y133" s="161"/>
      <c r="Z133" s="161"/>
      <c r="AA133" s="161"/>
      <c r="AB133" s="161"/>
      <c r="AC133" s="162"/>
      <c r="AD133" s="161"/>
      <c r="AE133" s="161"/>
      <c r="AF133" s="161"/>
      <c r="AG133" s="161"/>
      <c r="AH133" s="163"/>
      <c r="AI133" s="163"/>
      <c r="AJ133" s="161"/>
      <c r="AK133" s="161"/>
      <c r="AL133" s="161"/>
      <c r="AM133" s="163"/>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5"/>
    </row>
    <row r="134" spans="1:72" ht="45.75" customHeight="1" x14ac:dyDescent="0.2">
      <c r="A134" s="161"/>
      <c r="B134" s="161"/>
      <c r="C134" s="161"/>
      <c r="D134" s="161"/>
      <c r="E134" s="161"/>
      <c r="F134" s="161"/>
      <c r="G134" s="161"/>
      <c r="H134" s="161"/>
      <c r="I134" s="161"/>
      <c r="J134" s="161"/>
      <c r="K134" s="162"/>
      <c r="L134" s="161"/>
      <c r="M134" s="161"/>
      <c r="N134" s="161"/>
      <c r="O134" s="161"/>
      <c r="P134" s="163"/>
      <c r="Q134" s="161"/>
      <c r="R134" s="161"/>
      <c r="S134" s="161"/>
      <c r="T134" s="163"/>
      <c r="U134" s="163"/>
      <c r="V134" s="161"/>
      <c r="W134" s="161"/>
      <c r="X134" s="161"/>
      <c r="Y134" s="161"/>
      <c r="Z134" s="161"/>
      <c r="AA134" s="161"/>
      <c r="AB134" s="161"/>
      <c r="AC134" s="162"/>
      <c r="AD134" s="161"/>
      <c r="AE134" s="161"/>
      <c r="AF134" s="161"/>
      <c r="AG134" s="161"/>
      <c r="AH134" s="163"/>
      <c r="AI134" s="163"/>
      <c r="AJ134" s="161"/>
      <c r="AK134" s="161"/>
      <c r="AL134" s="161"/>
      <c r="AM134" s="163"/>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5"/>
    </row>
    <row r="135" spans="1:72" ht="45.75" customHeight="1" x14ac:dyDescent="0.2">
      <c r="A135" s="161"/>
      <c r="B135" s="161"/>
      <c r="C135" s="161"/>
      <c r="D135" s="161"/>
      <c r="E135" s="161"/>
      <c r="F135" s="161"/>
      <c r="G135" s="161"/>
      <c r="H135" s="161"/>
      <c r="I135" s="161"/>
      <c r="J135" s="161"/>
      <c r="K135" s="162"/>
      <c r="L135" s="161"/>
      <c r="M135" s="161"/>
      <c r="N135" s="161"/>
      <c r="O135" s="161"/>
      <c r="P135" s="163"/>
      <c r="Q135" s="161"/>
      <c r="R135" s="161"/>
      <c r="S135" s="161"/>
      <c r="T135" s="163"/>
      <c r="U135" s="163"/>
      <c r="V135" s="161"/>
      <c r="W135" s="161"/>
      <c r="X135" s="161"/>
      <c r="Y135" s="161"/>
      <c r="Z135" s="161"/>
      <c r="AA135" s="161"/>
      <c r="AB135" s="161"/>
      <c r="AC135" s="162"/>
      <c r="AD135" s="161"/>
      <c r="AE135" s="161"/>
      <c r="AF135" s="161"/>
      <c r="AG135" s="161"/>
      <c r="AH135" s="163"/>
      <c r="AI135" s="163"/>
      <c r="AJ135" s="161"/>
      <c r="AK135" s="161"/>
      <c r="AL135" s="161"/>
      <c r="AM135" s="163"/>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5"/>
    </row>
    <row r="136" spans="1:72" ht="45.75" customHeight="1" x14ac:dyDescent="0.2">
      <c r="A136" s="161"/>
      <c r="B136" s="161"/>
      <c r="C136" s="161"/>
      <c r="D136" s="161"/>
      <c r="E136" s="161"/>
      <c r="F136" s="161"/>
      <c r="G136" s="161"/>
      <c r="H136" s="161"/>
      <c r="I136" s="161"/>
      <c r="J136" s="161"/>
      <c r="K136" s="162"/>
      <c r="L136" s="161"/>
      <c r="M136" s="161"/>
      <c r="N136" s="161"/>
      <c r="O136" s="161"/>
      <c r="P136" s="163"/>
      <c r="Q136" s="161"/>
      <c r="R136" s="161"/>
      <c r="S136" s="161"/>
      <c r="T136" s="163"/>
      <c r="U136" s="163"/>
      <c r="V136" s="161"/>
      <c r="W136" s="161"/>
      <c r="X136" s="161"/>
      <c r="Y136" s="161"/>
      <c r="Z136" s="161"/>
      <c r="AA136" s="161"/>
      <c r="AB136" s="161"/>
      <c r="AC136" s="162"/>
      <c r="AD136" s="161"/>
      <c r="AE136" s="161"/>
      <c r="AF136" s="161"/>
      <c r="AG136" s="161"/>
      <c r="AH136" s="163"/>
      <c r="AI136" s="163"/>
      <c r="AJ136" s="161"/>
      <c r="AK136" s="161"/>
      <c r="AL136" s="161"/>
      <c r="AM136" s="163"/>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5"/>
    </row>
    <row r="137" spans="1:72" ht="45.75" customHeight="1" x14ac:dyDescent="0.2">
      <c r="A137" s="161"/>
      <c r="B137" s="161"/>
      <c r="C137" s="161"/>
      <c r="D137" s="161"/>
      <c r="E137" s="161"/>
      <c r="F137" s="161"/>
      <c r="G137" s="161"/>
      <c r="H137" s="161"/>
      <c r="I137" s="161"/>
      <c r="J137" s="161"/>
      <c r="K137" s="162"/>
      <c r="L137" s="161"/>
      <c r="M137" s="161"/>
      <c r="N137" s="161"/>
      <c r="O137" s="161"/>
      <c r="P137" s="163"/>
      <c r="Q137" s="161"/>
      <c r="R137" s="161"/>
      <c r="S137" s="161"/>
      <c r="T137" s="163"/>
      <c r="U137" s="163"/>
      <c r="V137" s="161"/>
      <c r="W137" s="161"/>
      <c r="X137" s="161"/>
      <c r="Y137" s="161"/>
      <c r="Z137" s="161"/>
      <c r="AA137" s="161"/>
      <c r="AB137" s="161"/>
      <c r="AC137" s="162"/>
      <c r="AD137" s="161"/>
      <c r="AE137" s="161"/>
      <c r="AF137" s="161"/>
      <c r="AG137" s="161"/>
      <c r="AH137" s="163"/>
      <c r="AI137" s="163"/>
      <c r="AJ137" s="161"/>
      <c r="AK137" s="161"/>
      <c r="AL137" s="161"/>
      <c r="AM137" s="163"/>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4"/>
      <c r="BM137" s="164"/>
      <c r="BN137" s="164"/>
      <c r="BO137" s="164"/>
      <c r="BP137" s="164"/>
      <c r="BQ137" s="164"/>
      <c r="BR137" s="164"/>
      <c r="BS137" s="164"/>
      <c r="BT137" s="165"/>
    </row>
    <row r="138" spans="1:72" ht="45.75" customHeight="1" x14ac:dyDescent="0.2">
      <c r="A138" s="161"/>
      <c r="B138" s="161"/>
      <c r="C138" s="161"/>
      <c r="D138" s="161"/>
      <c r="E138" s="161"/>
      <c r="F138" s="161"/>
      <c r="G138" s="161"/>
      <c r="H138" s="161"/>
      <c r="I138" s="161"/>
      <c r="J138" s="161"/>
      <c r="K138" s="162"/>
      <c r="L138" s="161"/>
      <c r="M138" s="161"/>
      <c r="N138" s="161"/>
      <c r="O138" s="161"/>
      <c r="P138" s="163"/>
      <c r="Q138" s="161"/>
      <c r="R138" s="161"/>
      <c r="S138" s="161"/>
      <c r="T138" s="163"/>
      <c r="U138" s="163"/>
      <c r="V138" s="161"/>
      <c r="W138" s="161"/>
      <c r="X138" s="161"/>
      <c r="Y138" s="161"/>
      <c r="Z138" s="161"/>
      <c r="AA138" s="161"/>
      <c r="AB138" s="161"/>
      <c r="AC138" s="162"/>
      <c r="AD138" s="161"/>
      <c r="AE138" s="161"/>
      <c r="AF138" s="161"/>
      <c r="AG138" s="161"/>
      <c r="AH138" s="163"/>
      <c r="AI138" s="163"/>
      <c r="AJ138" s="161"/>
      <c r="AK138" s="161"/>
      <c r="AL138" s="161"/>
      <c r="AM138" s="163"/>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4"/>
      <c r="BQ138" s="164"/>
      <c r="BR138" s="164"/>
      <c r="BS138" s="164"/>
      <c r="BT138" s="165"/>
    </row>
    <row r="139" spans="1:72" ht="45.75" customHeight="1" x14ac:dyDescent="0.2">
      <c r="A139" s="161"/>
      <c r="B139" s="161"/>
      <c r="C139" s="161"/>
      <c r="D139" s="161"/>
      <c r="E139" s="161"/>
      <c r="F139" s="161"/>
      <c r="G139" s="161"/>
      <c r="H139" s="161"/>
      <c r="I139" s="161"/>
      <c r="J139" s="161"/>
      <c r="K139" s="162"/>
      <c r="L139" s="161"/>
      <c r="M139" s="161"/>
      <c r="N139" s="161"/>
      <c r="O139" s="161"/>
      <c r="P139" s="163"/>
      <c r="Q139" s="161"/>
      <c r="R139" s="161"/>
      <c r="S139" s="161"/>
      <c r="T139" s="163"/>
      <c r="U139" s="163"/>
      <c r="V139" s="161"/>
      <c r="W139" s="161"/>
      <c r="X139" s="161"/>
      <c r="Y139" s="161"/>
      <c r="Z139" s="161"/>
      <c r="AA139" s="161"/>
      <c r="AB139" s="161"/>
      <c r="AC139" s="162"/>
      <c r="AD139" s="161"/>
      <c r="AE139" s="161"/>
      <c r="AF139" s="161"/>
      <c r="AG139" s="161"/>
      <c r="AH139" s="163"/>
      <c r="AI139" s="163"/>
      <c r="AJ139" s="161"/>
      <c r="AK139" s="161"/>
      <c r="AL139" s="161"/>
      <c r="AM139" s="163"/>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5"/>
    </row>
    <row r="140" spans="1:72" ht="45.75" customHeight="1" x14ac:dyDescent="0.2">
      <c r="A140" s="161"/>
      <c r="B140" s="161"/>
      <c r="C140" s="161"/>
      <c r="D140" s="161"/>
      <c r="E140" s="161"/>
      <c r="F140" s="161"/>
      <c r="G140" s="161"/>
      <c r="H140" s="161"/>
      <c r="I140" s="161"/>
      <c r="J140" s="161"/>
      <c r="K140" s="162"/>
      <c r="L140" s="161"/>
      <c r="M140" s="161"/>
      <c r="N140" s="161"/>
      <c r="O140" s="161"/>
      <c r="P140" s="163"/>
      <c r="Q140" s="161"/>
      <c r="R140" s="161"/>
      <c r="S140" s="161"/>
      <c r="T140" s="163"/>
      <c r="U140" s="163"/>
      <c r="V140" s="161"/>
      <c r="W140" s="161"/>
      <c r="X140" s="161"/>
      <c r="Y140" s="161"/>
      <c r="Z140" s="161"/>
      <c r="AA140" s="161"/>
      <c r="AB140" s="161"/>
      <c r="AC140" s="162"/>
      <c r="AD140" s="161"/>
      <c r="AE140" s="161"/>
      <c r="AF140" s="161"/>
      <c r="AG140" s="161"/>
      <c r="AH140" s="163"/>
      <c r="AI140" s="163"/>
      <c r="AJ140" s="161"/>
      <c r="AK140" s="161"/>
      <c r="AL140" s="161"/>
      <c r="AM140" s="163"/>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5"/>
    </row>
    <row r="141" spans="1:72" ht="45.75" customHeight="1" x14ac:dyDescent="0.2">
      <c r="A141" s="161"/>
      <c r="B141" s="161"/>
      <c r="C141" s="161"/>
      <c r="D141" s="161"/>
      <c r="E141" s="161"/>
      <c r="F141" s="161"/>
      <c r="G141" s="161"/>
      <c r="H141" s="161"/>
      <c r="I141" s="161"/>
      <c r="J141" s="161"/>
      <c r="K141" s="162"/>
      <c r="L141" s="161"/>
      <c r="M141" s="161"/>
      <c r="N141" s="161"/>
      <c r="O141" s="161"/>
      <c r="P141" s="163"/>
      <c r="Q141" s="161"/>
      <c r="R141" s="161"/>
      <c r="S141" s="161"/>
      <c r="T141" s="163"/>
      <c r="U141" s="163"/>
      <c r="V141" s="161"/>
      <c r="W141" s="161"/>
      <c r="X141" s="161"/>
      <c r="Y141" s="161"/>
      <c r="Z141" s="161"/>
      <c r="AA141" s="161"/>
      <c r="AB141" s="161"/>
      <c r="AC141" s="162"/>
      <c r="AD141" s="161"/>
      <c r="AE141" s="161"/>
      <c r="AF141" s="161"/>
      <c r="AG141" s="161"/>
      <c r="AH141" s="163"/>
      <c r="AI141" s="163"/>
      <c r="AJ141" s="161"/>
      <c r="AK141" s="161"/>
      <c r="AL141" s="161"/>
      <c r="AM141" s="163"/>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5"/>
    </row>
    <row r="142" spans="1:72" ht="45.75" customHeight="1" x14ac:dyDescent="0.2">
      <c r="A142" s="161"/>
      <c r="B142" s="161"/>
      <c r="C142" s="161"/>
      <c r="D142" s="161"/>
      <c r="E142" s="161"/>
      <c r="F142" s="161"/>
      <c r="G142" s="161"/>
      <c r="H142" s="161"/>
      <c r="I142" s="161"/>
      <c r="J142" s="161"/>
      <c r="K142" s="162"/>
      <c r="L142" s="161"/>
      <c r="M142" s="161"/>
      <c r="N142" s="161"/>
      <c r="O142" s="161"/>
      <c r="P142" s="163"/>
      <c r="Q142" s="161"/>
      <c r="R142" s="161"/>
      <c r="S142" s="161"/>
      <c r="T142" s="163"/>
      <c r="U142" s="163"/>
      <c r="V142" s="161"/>
      <c r="W142" s="161"/>
      <c r="X142" s="161"/>
      <c r="Y142" s="161"/>
      <c r="Z142" s="161"/>
      <c r="AA142" s="161"/>
      <c r="AB142" s="161"/>
      <c r="AC142" s="162"/>
      <c r="AD142" s="161"/>
      <c r="AE142" s="161"/>
      <c r="AF142" s="161"/>
      <c r="AG142" s="161"/>
      <c r="AH142" s="163"/>
      <c r="AI142" s="163"/>
      <c r="AJ142" s="161"/>
      <c r="AK142" s="161"/>
      <c r="AL142" s="161"/>
      <c r="AM142" s="163"/>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5"/>
    </row>
    <row r="143" spans="1:72" ht="45.75" customHeight="1" x14ac:dyDescent="0.2">
      <c r="A143" s="161"/>
      <c r="B143" s="161"/>
      <c r="C143" s="161"/>
      <c r="D143" s="161"/>
      <c r="E143" s="161"/>
      <c r="F143" s="161"/>
      <c r="G143" s="161"/>
      <c r="H143" s="161"/>
      <c r="I143" s="161"/>
      <c r="J143" s="161"/>
      <c r="K143" s="162"/>
      <c r="L143" s="161"/>
      <c r="M143" s="161"/>
      <c r="N143" s="161"/>
      <c r="O143" s="161"/>
      <c r="P143" s="163"/>
      <c r="Q143" s="161"/>
      <c r="R143" s="161"/>
      <c r="S143" s="161"/>
      <c r="T143" s="163"/>
      <c r="U143" s="163"/>
      <c r="V143" s="161"/>
      <c r="W143" s="161"/>
      <c r="X143" s="161"/>
      <c r="Y143" s="161"/>
      <c r="Z143" s="161"/>
      <c r="AA143" s="161"/>
      <c r="AB143" s="161"/>
      <c r="AC143" s="162"/>
      <c r="AD143" s="161"/>
      <c r="AE143" s="161"/>
      <c r="AF143" s="161"/>
      <c r="AG143" s="161"/>
      <c r="AH143" s="163"/>
      <c r="AI143" s="163"/>
      <c r="AJ143" s="161"/>
      <c r="AK143" s="161"/>
      <c r="AL143" s="161"/>
      <c r="AM143" s="163"/>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4"/>
      <c r="BM143" s="164"/>
      <c r="BN143" s="164"/>
      <c r="BO143" s="164"/>
      <c r="BP143" s="164"/>
      <c r="BQ143" s="164"/>
      <c r="BR143" s="164"/>
      <c r="BS143" s="164"/>
      <c r="BT143" s="165"/>
    </row>
    <row r="144" spans="1:72" ht="45.75" customHeight="1" x14ac:dyDescent="0.2">
      <c r="A144" s="161"/>
      <c r="B144" s="161"/>
      <c r="C144" s="161"/>
      <c r="D144" s="161"/>
      <c r="E144" s="161"/>
      <c r="F144" s="161"/>
      <c r="G144" s="161"/>
      <c r="H144" s="161"/>
      <c r="I144" s="161"/>
      <c r="J144" s="161"/>
      <c r="K144" s="162"/>
      <c r="L144" s="161"/>
      <c r="M144" s="161"/>
      <c r="N144" s="161"/>
      <c r="O144" s="161"/>
      <c r="P144" s="163"/>
      <c r="Q144" s="161"/>
      <c r="R144" s="161"/>
      <c r="S144" s="161"/>
      <c r="T144" s="163"/>
      <c r="U144" s="163"/>
      <c r="V144" s="161"/>
      <c r="W144" s="161"/>
      <c r="X144" s="161"/>
      <c r="Y144" s="161"/>
      <c r="Z144" s="161"/>
      <c r="AA144" s="161"/>
      <c r="AB144" s="161"/>
      <c r="AC144" s="162"/>
      <c r="AD144" s="161"/>
      <c r="AE144" s="161"/>
      <c r="AF144" s="161"/>
      <c r="AG144" s="161"/>
      <c r="AH144" s="163"/>
      <c r="AI144" s="163"/>
      <c r="AJ144" s="161"/>
      <c r="AK144" s="161"/>
      <c r="AL144" s="161"/>
      <c r="AM144" s="163"/>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164"/>
      <c r="BQ144" s="164"/>
      <c r="BR144" s="164"/>
      <c r="BS144" s="164"/>
      <c r="BT144" s="165"/>
    </row>
    <row r="145" spans="1:72" ht="45.75" customHeight="1" x14ac:dyDescent="0.2">
      <c r="A145" s="161"/>
      <c r="B145" s="161"/>
      <c r="C145" s="161"/>
      <c r="D145" s="161"/>
      <c r="E145" s="161"/>
      <c r="F145" s="161"/>
      <c r="G145" s="161"/>
      <c r="H145" s="161"/>
      <c r="I145" s="161"/>
      <c r="J145" s="161"/>
      <c r="K145" s="162"/>
      <c r="L145" s="161"/>
      <c r="M145" s="161"/>
      <c r="N145" s="161"/>
      <c r="O145" s="161"/>
      <c r="P145" s="163"/>
      <c r="Q145" s="161"/>
      <c r="R145" s="161"/>
      <c r="S145" s="161"/>
      <c r="T145" s="163"/>
      <c r="U145" s="163"/>
      <c r="V145" s="161"/>
      <c r="W145" s="161"/>
      <c r="X145" s="161"/>
      <c r="Y145" s="161"/>
      <c r="Z145" s="161"/>
      <c r="AA145" s="161"/>
      <c r="AB145" s="161"/>
      <c r="AC145" s="162"/>
      <c r="AD145" s="161"/>
      <c r="AE145" s="161"/>
      <c r="AF145" s="161"/>
      <c r="AG145" s="161"/>
      <c r="AH145" s="163"/>
      <c r="AI145" s="163"/>
      <c r="AJ145" s="161"/>
      <c r="AK145" s="161"/>
      <c r="AL145" s="161"/>
      <c r="AM145" s="163"/>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164"/>
      <c r="BQ145" s="164"/>
      <c r="BR145" s="164"/>
      <c r="BS145" s="164"/>
      <c r="BT145" s="165"/>
    </row>
    <row r="146" spans="1:72" ht="45.75" customHeight="1" x14ac:dyDescent="0.2">
      <c r="A146" s="161"/>
      <c r="B146" s="161"/>
      <c r="C146" s="161"/>
      <c r="D146" s="161"/>
      <c r="E146" s="161"/>
      <c r="F146" s="161"/>
      <c r="G146" s="161"/>
      <c r="H146" s="161"/>
      <c r="I146" s="161"/>
      <c r="J146" s="161"/>
      <c r="K146" s="162"/>
      <c r="L146" s="161"/>
      <c r="M146" s="161"/>
      <c r="N146" s="161"/>
      <c r="O146" s="161"/>
      <c r="P146" s="163"/>
      <c r="Q146" s="161"/>
      <c r="R146" s="161"/>
      <c r="S146" s="161"/>
      <c r="T146" s="163"/>
      <c r="U146" s="163"/>
      <c r="V146" s="161"/>
      <c r="W146" s="161"/>
      <c r="X146" s="161"/>
      <c r="Y146" s="161"/>
      <c r="Z146" s="161"/>
      <c r="AA146" s="161"/>
      <c r="AB146" s="161"/>
      <c r="AC146" s="162"/>
      <c r="AD146" s="161"/>
      <c r="AE146" s="161"/>
      <c r="AF146" s="161"/>
      <c r="AG146" s="161"/>
      <c r="AH146" s="163"/>
      <c r="AI146" s="163"/>
      <c r="AJ146" s="161"/>
      <c r="AK146" s="161"/>
      <c r="AL146" s="161"/>
      <c r="AM146" s="163"/>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164"/>
      <c r="BQ146" s="164"/>
      <c r="BR146" s="164"/>
      <c r="BS146" s="164"/>
      <c r="BT146" s="165"/>
    </row>
    <row r="147" spans="1:72" ht="45.75" customHeight="1" x14ac:dyDescent="0.2">
      <c r="A147" s="161"/>
      <c r="B147" s="161"/>
      <c r="C147" s="161"/>
      <c r="D147" s="161"/>
      <c r="E147" s="161"/>
      <c r="F147" s="161"/>
      <c r="G147" s="161"/>
      <c r="H147" s="161"/>
      <c r="I147" s="161"/>
      <c r="J147" s="161"/>
      <c r="K147" s="162"/>
      <c r="L147" s="161"/>
      <c r="M147" s="161"/>
      <c r="N147" s="161"/>
      <c r="O147" s="161"/>
      <c r="P147" s="163"/>
      <c r="Q147" s="161"/>
      <c r="R147" s="161"/>
      <c r="S147" s="161"/>
      <c r="T147" s="163"/>
      <c r="U147" s="163"/>
      <c r="V147" s="161"/>
      <c r="W147" s="161"/>
      <c r="X147" s="161"/>
      <c r="Y147" s="161"/>
      <c r="Z147" s="161"/>
      <c r="AA147" s="161"/>
      <c r="AB147" s="161"/>
      <c r="AC147" s="162"/>
      <c r="AD147" s="161"/>
      <c r="AE147" s="161"/>
      <c r="AF147" s="161"/>
      <c r="AG147" s="161"/>
      <c r="AH147" s="163"/>
      <c r="AI147" s="163"/>
      <c r="AJ147" s="161"/>
      <c r="AK147" s="161"/>
      <c r="AL147" s="161"/>
      <c r="AM147" s="163"/>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64"/>
      <c r="BQ147" s="164"/>
      <c r="BR147" s="164"/>
      <c r="BS147" s="164"/>
      <c r="BT147" s="165"/>
    </row>
    <row r="148" spans="1:72" ht="45.75" customHeight="1" x14ac:dyDescent="0.2">
      <c r="A148" s="161"/>
      <c r="B148" s="161"/>
      <c r="C148" s="161"/>
      <c r="D148" s="161"/>
      <c r="E148" s="161"/>
      <c r="F148" s="161"/>
      <c r="G148" s="161"/>
      <c r="H148" s="161"/>
      <c r="I148" s="161"/>
      <c r="J148" s="161"/>
      <c r="K148" s="162"/>
      <c r="L148" s="161"/>
      <c r="M148" s="161"/>
      <c r="N148" s="161"/>
      <c r="O148" s="161"/>
      <c r="P148" s="163"/>
      <c r="Q148" s="161"/>
      <c r="R148" s="161"/>
      <c r="S148" s="161"/>
      <c r="T148" s="163"/>
      <c r="U148" s="163"/>
      <c r="V148" s="161"/>
      <c r="W148" s="161"/>
      <c r="X148" s="161"/>
      <c r="Y148" s="161"/>
      <c r="Z148" s="161"/>
      <c r="AA148" s="161"/>
      <c r="AB148" s="161"/>
      <c r="AC148" s="162"/>
      <c r="AD148" s="161"/>
      <c r="AE148" s="161"/>
      <c r="AF148" s="161"/>
      <c r="AG148" s="161"/>
      <c r="AH148" s="163"/>
      <c r="AI148" s="163"/>
      <c r="AJ148" s="161"/>
      <c r="AK148" s="161"/>
      <c r="AL148" s="161"/>
      <c r="AM148" s="163"/>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164"/>
      <c r="BT148" s="165"/>
    </row>
    <row r="149" spans="1:72" ht="45.75" customHeight="1" x14ac:dyDescent="0.2">
      <c r="A149" s="161"/>
      <c r="B149" s="161"/>
      <c r="C149" s="161"/>
      <c r="D149" s="161"/>
      <c r="E149" s="161"/>
      <c r="F149" s="161"/>
      <c r="G149" s="161"/>
      <c r="H149" s="161"/>
      <c r="I149" s="161"/>
      <c r="J149" s="161"/>
      <c r="K149" s="162"/>
      <c r="L149" s="161"/>
      <c r="M149" s="161"/>
      <c r="N149" s="161"/>
      <c r="O149" s="161"/>
      <c r="P149" s="163"/>
      <c r="Q149" s="161"/>
      <c r="R149" s="161"/>
      <c r="S149" s="161"/>
      <c r="T149" s="163"/>
      <c r="U149" s="163"/>
      <c r="V149" s="161"/>
      <c r="W149" s="161"/>
      <c r="X149" s="161"/>
      <c r="Y149" s="161"/>
      <c r="Z149" s="161"/>
      <c r="AA149" s="161"/>
      <c r="AB149" s="161"/>
      <c r="AC149" s="162"/>
      <c r="AD149" s="161"/>
      <c r="AE149" s="161"/>
      <c r="AF149" s="161"/>
      <c r="AG149" s="161"/>
      <c r="AH149" s="163"/>
      <c r="AI149" s="163"/>
      <c r="AJ149" s="161"/>
      <c r="AK149" s="161"/>
      <c r="AL149" s="161"/>
      <c r="AM149" s="163"/>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5"/>
    </row>
    <row r="150" spans="1:72" ht="45.75" customHeight="1" x14ac:dyDescent="0.2">
      <c r="A150" s="161"/>
      <c r="B150" s="161"/>
      <c r="C150" s="161"/>
      <c r="D150" s="161"/>
      <c r="E150" s="161"/>
      <c r="F150" s="161"/>
      <c r="G150" s="161"/>
      <c r="H150" s="161"/>
      <c r="I150" s="161"/>
      <c r="J150" s="161"/>
      <c r="K150" s="162"/>
      <c r="L150" s="161"/>
      <c r="M150" s="161"/>
      <c r="N150" s="161"/>
      <c r="O150" s="161"/>
      <c r="P150" s="163"/>
      <c r="Q150" s="161"/>
      <c r="R150" s="161"/>
      <c r="S150" s="161"/>
      <c r="T150" s="163"/>
      <c r="U150" s="163"/>
      <c r="V150" s="161"/>
      <c r="W150" s="161"/>
      <c r="X150" s="161"/>
      <c r="Y150" s="161"/>
      <c r="Z150" s="161"/>
      <c r="AA150" s="161"/>
      <c r="AB150" s="161"/>
      <c r="AC150" s="162"/>
      <c r="AD150" s="161"/>
      <c r="AE150" s="161"/>
      <c r="AF150" s="161"/>
      <c r="AG150" s="161"/>
      <c r="AH150" s="163"/>
      <c r="AI150" s="163"/>
      <c r="AJ150" s="161"/>
      <c r="AK150" s="161"/>
      <c r="AL150" s="161"/>
      <c r="AM150" s="163"/>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5"/>
    </row>
    <row r="151" spans="1:72" ht="45.75" customHeight="1" x14ac:dyDescent="0.2">
      <c r="A151" s="161"/>
      <c r="B151" s="161"/>
      <c r="C151" s="161"/>
      <c r="D151" s="161"/>
      <c r="E151" s="161"/>
      <c r="F151" s="161"/>
      <c r="G151" s="161"/>
      <c r="H151" s="161"/>
      <c r="I151" s="161"/>
      <c r="J151" s="161"/>
      <c r="K151" s="162"/>
      <c r="L151" s="161"/>
      <c r="M151" s="161"/>
      <c r="N151" s="161"/>
      <c r="O151" s="161"/>
      <c r="P151" s="163"/>
      <c r="Q151" s="161"/>
      <c r="R151" s="161"/>
      <c r="S151" s="161"/>
      <c r="T151" s="163"/>
      <c r="U151" s="163"/>
      <c r="V151" s="161"/>
      <c r="W151" s="161"/>
      <c r="X151" s="161"/>
      <c r="Y151" s="161"/>
      <c r="Z151" s="161"/>
      <c r="AA151" s="161"/>
      <c r="AB151" s="161"/>
      <c r="AC151" s="162"/>
      <c r="AD151" s="161"/>
      <c r="AE151" s="161"/>
      <c r="AF151" s="161"/>
      <c r="AG151" s="161"/>
      <c r="AH151" s="163"/>
      <c r="AI151" s="163"/>
      <c r="AJ151" s="161"/>
      <c r="AK151" s="161"/>
      <c r="AL151" s="161"/>
      <c r="AM151" s="163"/>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4"/>
      <c r="BM151" s="164"/>
      <c r="BN151" s="164"/>
      <c r="BO151" s="164"/>
      <c r="BP151" s="164"/>
      <c r="BQ151" s="164"/>
      <c r="BR151" s="164"/>
      <c r="BS151" s="164"/>
      <c r="BT151" s="165"/>
    </row>
    <row r="152" spans="1:72" ht="45.75" customHeight="1" x14ac:dyDescent="0.2">
      <c r="A152" s="161"/>
      <c r="B152" s="161"/>
      <c r="C152" s="161"/>
      <c r="D152" s="161"/>
      <c r="E152" s="161"/>
      <c r="F152" s="161"/>
      <c r="G152" s="161"/>
      <c r="H152" s="161"/>
      <c r="I152" s="161"/>
      <c r="J152" s="161"/>
      <c r="K152" s="162"/>
      <c r="L152" s="161"/>
      <c r="M152" s="161"/>
      <c r="N152" s="161"/>
      <c r="O152" s="161"/>
      <c r="P152" s="163"/>
      <c r="Q152" s="161"/>
      <c r="R152" s="161"/>
      <c r="S152" s="161"/>
      <c r="T152" s="163"/>
      <c r="U152" s="163"/>
      <c r="V152" s="161"/>
      <c r="W152" s="161"/>
      <c r="X152" s="161"/>
      <c r="Y152" s="161"/>
      <c r="Z152" s="161"/>
      <c r="AA152" s="161"/>
      <c r="AB152" s="161"/>
      <c r="AC152" s="162"/>
      <c r="AD152" s="161"/>
      <c r="AE152" s="161"/>
      <c r="AF152" s="161"/>
      <c r="AG152" s="161"/>
      <c r="AH152" s="163"/>
      <c r="AI152" s="163"/>
      <c r="AJ152" s="161"/>
      <c r="AK152" s="161"/>
      <c r="AL152" s="161"/>
      <c r="AM152" s="163"/>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4"/>
      <c r="BM152" s="164"/>
      <c r="BN152" s="164"/>
      <c r="BO152" s="164"/>
      <c r="BP152" s="164"/>
      <c r="BQ152" s="164"/>
      <c r="BR152" s="164"/>
      <c r="BS152" s="164"/>
      <c r="BT152" s="165"/>
    </row>
    <row r="153" spans="1:72" ht="45.75" customHeight="1" x14ac:dyDescent="0.2">
      <c r="A153" s="161"/>
      <c r="B153" s="161"/>
      <c r="C153" s="161"/>
      <c r="D153" s="161"/>
      <c r="E153" s="161"/>
      <c r="F153" s="161"/>
      <c r="G153" s="161"/>
      <c r="H153" s="161"/>
      <c r="I153" s="161"/>
      <c r="J153" s="161"/>
      <c r="K153" s="162"/>
      <c r="L153" s="161"/>
      <c r="M153" s="161"/>
      <c r="N153" s="161"/>
      <c r="O153" s="161"/>
      <c r="P153" s="163"/>
      <c r="Q153" s="161"/>
      <c r="R153" s="161"/>
      <c r="S153" s="161"/>
      <c r="T153" s="163"/>
      <c r="U153" s="163"/>
      <c r="V153" s="161"/>
      <c r="W153" s="161"/>
      <c r="X153" s="161"/>
      <c r="Y153" s="161"/>
      <c r="Z153" s="161"/>
      <c r="AA153" s="161"/>
      <c r="AB153" s="161"/>
      <c r="AC153" s="162"/>
      <c r="AD153" s="161"/>
      <c r="AE153" s="161"/>
      <c r="AF153" s="161"/>
      <c r="AG153" s="161"/>
      <c r="AH153" s="163"/>
      <c r="AI153" s="163"/>
      <c r="AJ153" s="161"/>
      <c r="AK153" s="161"/>
      <c r="AL153" s="161"/>
      <c r="AM153" s="163"/>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5"/>
    </row>
    <row r="154" spans="1:72" ht="45.75" customHeight="1" x14ac:dyDescent="0.2">
      <c r="A154" s="161"/>
      <c r="B154" s="161"/>
      <c r="C154" s="161"/>
      <c r="D154" s="161"/>
      <c r="E154" s="161"/>
      <c r="F154" s="161"/>
      <c r="G154" s="161"/>
      <c r="H154" s="161"/>
      <c r="I154" s="161"/>
      <c r="J154" s="161"/>
      <c r="K154" s="162"/>
      <c r="L154" s="161"/>
      <c r="M154" s="161"/>
      <c r="N154" s="161"/>
      <c r="O154" s="161"/>
      <c r="P154" s="163"/>
      <c r="Q154" s="161"/>
      <c r="R154" s="161"/>
      <c r="S154" s="161"/>
      <c r="T154" s="163"/>
      <c r="U154" s="163"/>
      <c r="V154" s="161"/>
      <c r="W154" s="161"/>
      <c r="X154" s="161"/>
      <c r="Y154" s="161"/>
      <c r="Z154" s="161"/>
      <c r="AA154" s="161"/>
      <c r="AB154" s="161"/>
      <c r="AC154" s="162"/>
      <c r="AD154" s="161"/>
      <c r="AE154" s="161"/>
      <c r="AF154" s="161"/>
      <c r="AG154" s="161"/>
      <c r="AH154" s="163"/>
      <c r="AI154" s="163"/>
      <c r="AJ154" s="161"/>
      <c r="AK154" s="161"/>
      <c r="AL154" s="161"/>
      <c r="AM154" s="163"/>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4"/>
      <c r="BM154" s="164"/>
      <c r="BN154" s="164"/>
      <c r="BO154" s="164"/>
      <c r="BP154" s="164"/>
      <c r="BQ154" s="164"/>
      <c r="BR154" s="164"/>
      <c r="BS154" s="164"/>
      <c r="BT154" s="165"/>
    </row>
    <row r="155" spans="1:72" ht="45.75" customHeight="1" x14ac:dyDescent="0.2">
      <c r="A155" s="161"/>
      <c r="B155" s="161"/>
      <c r="C155" s="161"/>
      <c r="D155" s="161"/>
      <c r="E155" s="161"/>
      <c r="F155" s="161"/>
      <c r="G155" s="161"/>
      <c r="H155" s="161"/>
      <c r="I155" s="161"/>
      <c r="J155" s="161"/>
      <c r="K155" s="162"/>
      <c r="L155" s="161"/>
      <c r="M155" s="161"/>
      <c r="N155" s="161"/>
      <c r="O155" s="161"/>
      <c r="P155" s="163"/>
      <c r="Q155" s="161"/>
      <c r="R155" s="161"/>
      <c r="S155" s="161"/>
      <c r="T155" s="163"/>
      <c r="U155" s="163"/>
      <c r="V155" s="161"/>
      <c r="W155" s="161"/>
      <c r="X155" s="161"/>
      <c r="Y155" s="161"/>
      <c r="Z155" s="161"/>
      <c r="AA155" s="161"/>
      <c r="AB155" s="161"/>
      <c r="AC155" s="162"/>
      <c r="AD155" s="161"/>
      <c r="AE155" s="161"/>
      <c r="AF155" s="161"/>
      <c r="AG155" s="161"/>
      <c r="AH155" s="163"/>
      <c r="AI155" s="163"/>
      <c r="AJ155" s="161"/>
      <c r="AK155" s="161"/>
      <c r="AL155" s="161"/>
      <c r="AM155" s="163"/>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5"/>
    </row>
    <row r="156" spans="1:72" ht="45.75" customHeight="1" x14ac:dyDescent="0.2">
      <c r="A156" s="161"/>
      <c r="B156" s="161"/>
      <c r="C156" s="161"/>
      <c r="D156" s="161"/>
      <c r="E156" s="161"/>
      <c r="F156" s="161"/>
      <c r="G156" s="161"/>
      <c r="H156" s="161"/>
      <c r="I156" s="161"/>
      <c r="J156" s="161"/>
      <c r="K156" s="162"/>
      <c r="L156" s="161"/>
      <c r="M156" s="161"/>
      <c r="N156" s="161"/>
      <c r="O156" s="161"/>
      <c r="P156" s="163"/>
      <c r="Q156" s="161"/>
      <c r="R156" s="161"/>
      <c r="S156" s="161"/>
      <c r="T156" s="163"/>
      <c r="U156" s="163"/>
      <c r="V156" s="161"/>
      <c r="W156" s="161"/>
      <c r="X156" s="161"/>
      <c r="Y156" s="161"/>
      <c r="Z156" s="161"/>
      <c r="AA156" s="161"/>
      <c r="AB156" s="161"/>
      <c r="AC156" s="162"/>
      <c r="AD156" s="161"/>
      <c r="AE156" s="161"/>
      <c r="AF156" s="161"/>
      <c r="AG156" s="161"/>
      <c r="AH156" s="163"/>
      <c r="AI156" s="163"/>
      <c r="AJ156" s="161"/>
      <c r="AK156" s="161"/>
      <c r="AL156" s="161"/>
      <c r="AM156" s="163"/>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5"/>
    </row>
    <row r="157" spans="1:72" ht="45.75" customHeight="1" x14ac:dyDescent="0.2">
      <c r="A157" s="161"/>
      <c r="B157" s="161"/>
      <c r="C157" s="161"/>
      <c r="D157" s="161"/>
      <c r="E157" s="161"/>
      <c r="F157" s="161"/>
      <c r="G157" s="161"/>
      <c r="H157" s="161"/>
      <c r="I157" s="161"/>
      <c r="J157" s="161"/>
      <c r="K157" s="162"/>
      <c r="L157" s="161"/>
      <c r="M157" s="161"/>
      <c r="N157" s="161"/>
      <c r="O157" s="161"/>
      <c r="P157" s="163"/>
      <c r="Q157" s="161"/>
      <c r="R157" s="161"/>
      <c r="S157" s="161"/>
      <c r="T157" s="163"/>
      <c r="U157" s="163"/>
      <c r="V157" s="161"/>
      <c r="W157" s="161"/>
      <c r="X157" s="161"/>
      <c r="Y157" s="161"/>
      <c r="Z157" s="161"/>
      <c r="AA157" s="161"/>
      <c r="AB157" s="161"/>
      <c r="AC157" s="162"/>
      <c r="AD157" s="161"/>
      <c r="AE157" s="161"/>
      <c r="AF157" s="161"/>
      <c r="AG157" s="161"/>
      <c r="AH157" s="163"/>
      <c r="AI157" s="163"/>
      <c r="AJ157" s="161"/>
      <c r="AK157" s="161"/>
      <c r="AL157" s="161"/>
      <c r="AM157" s="163"/>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5"/>
    </row>
    <row r="158" spans="1:72" ht="45.75" customHeight="1" x14ac:dyDescent="0.2">
      <c r="A158" s="161"/>
      <c r="B158" s="161"/>
      <c r="C158" s="161"/>
      <c r="D158" s="161"/>
      <c r="E158" s="161"/>
      <c r="F158" s="161"/>
      <c r="G158" s="161"/>
      <c r="H158" s="161"/>
      <c r="I158" s="161"/>
      <c r="J158" s="161"/>
      <c r="K158" s="162"/>
      <c r="L158" s="161"/>
      <c r="M158" s="161"/>
      <c r="N158" s="161"/>
      <c r="O158" s="161"/>
      <c r="P158" s="163"/>
      <c r="Q158" s="161"/>
      <c r="R158" s="161"/>
      <c r="S158" s="161"/>
      <c r="T158" s="163"/>
      <c r="U158" s="163"/>
      <c r="V158" s="161"/>
      <c r="W158" s="161"/>
      <c r="X158" s="161"/>
      <c r="Y158" s="161"/>
      <c r="Z158" s="161"/>
      <c r="AA158" s="161"/>
      <c r="AB158" s="161"/>
      <c r="AC158" s="162"/>
      <c r="AD158" s="161"/>
      <c r="AE158" s="161"/>
      <c r="AF158" s="161"/>
      <c r="AG158" s="161"/>
      <c r="AH158" s="163"/>
      <c r="AI158" s="163"/>
      <c r="AJ158" s="161"/>
      <c r="AK158" s="161"/>
      <c r="AL158" s="161"/>
      <c r="AM158" s="163"/>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4"/>
      <c r="BM158" s="164"/>
      <c r="BN158" s="164"/>
      <c r="BO158" s="164"/>
      <c r="BP158" s="164"/>
      <c r="BQ158" s="164"/>
      <c r="BR158" s="164"/>
      <c r="BS158" s="164"/>
      <c r="BT158" s="165"/>
    </row>
    <row r="159" spans="1:72" ht="45.75" customHeight="1" x14ac:dyDescent="0.2">
      <c r="A159" s="161"/>
      <c r="B159" s="161"/>
      <c r="C159" s="161"/>
      <c r="D159" s="161"/>
      <c r="E159" s="161"/>
      <c r="F159" s="161"/>
      <c r="G159" s="161"/>
      <c r="H159" s="161"/>
      <c r="I159" s="161"/>
      <c r="J159" s="161"/>
      <c r="K159" s="162"/>
      <c r="L159" s="161"/>
      <c r="M159" s="161"/>
      <c r="N159" s="161"/>
      <c r="O159" s="161"/>
      <c r="P159" s="163"/>
      <c r="Q159" s="161"/>
      <c r="R159" s="161"/>
      <c r="S159" s="161"/>
      <c r="T159" s="163"/>
      <c r="U159" s="163"/>
      <c r="V159" s="161"/>
      <c r="W159" s="161"/>
      <c r="X159" s="161"/>
      <c r="Y159" s="161"/>
      <c r="Z159" s="161"/>
      <c r="AA159" s="161"/>
      <c r="AB159" s="161"/>
      <c r="AC159" s="162"/>
      <c r="AD159" s="161"/>
      <c r="AE159" s="161"/>
      <c r="AF159" s="161"/>
      <c r="AG159" s="161"/>
      <c r="AH159" s="163"/>
      <c r="AI159" s="163"/>
      <c r="AJ159" s="161"/>
      <c r="AK159" s="161"/>
      <c r="AL159" s="161"/>
      <c r="AM159" s="163"/>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4"/>
      <c r="BM159" s="164"/>
      <c r="BN159" s="164"/>
      <c r="BO159" s="164"/>
      <c r="BP159" s="164"/>
      <c r="BQ159" s="164"/>
      <c r="BR159" s="164"/>
      <c r="BS159" s="164"/>
      <c r="BT159" s="165"/>
    </row>
    <row r="160" spans="1:72" ht="45.75" customHeight="1" x14ac:dyDescent="0.2">
      <c r="A160" s="161"/>
      <c r="B160" s="161"/>
      <c r="C160" s="161"/>
      <c r="D160" s="161"/>
      <c r="E160" s="161"/>
      <c r="F160" s="161"/>
      <c r="G160" s="161"/>
      <c r="H160" s="161"/>
      <c r="I160" s="161"/>
      <c r="J160" s="161"/>
      <c r="K160" s="162"/>
      <c r="L160" s="161"/>
      <c r="M160" s="161"/>
      <c r="N160" s="161"/>
      <c r="O160" s="161"/>
      <c r="P160" s="163"/>
      <c r="Q160" s="161"/>
      <c r="R160" s="161"/>
      <c r="S160" s="161"/>
      <c r="T160" s="163"/>
      <c r="U160" s="163"/>
      <c r="V160" s="161"/>
      <c r="W160" s="161"/>
      <c r="X160" s="161"/>
      <c r="Y160" s="161"/>
      <c r="Z160" s="161"/>
      <c r="AA160" s="161"/>
      <c r="AB160" s="161"/>
      <c r="AC160" s="162"/>
      <c r="AD160" s="161"/>
      <c r="AE160" s="161"/>
      <c r="AF160" s="161"/>
      <c r="AG160" s="161"/>
      <c r="AH160" s="163"/>
      <c r="AI160" s="163"/>
      <c r="AJ160" s="161"/>
      <c r="AK160" s="161"/>
      <c r="AL160" s="161"/>
      <c r="AM160" s="163"/>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4"/>
      <c r="BM160" s="164"/>
      <c r="BN160" s="164"/>
      <c r="BO160" s="164"/>
      <c r="BP160" s="164"/>
      <c r="BQ160" s="164"/>
      <c r="BR160" s="164"/>
      <c r="BS160" s="164"/>
      <c r="BT160" s="165"/>
    </row>
  </sheetData>
  <sheetProtection password="AF4D" sheet="1" objects="1" scenarios="1"/>
  <mergeCells count="544">
    <mergeCell ref="N69:N71"/>
    <mergeCell ref="J114:J115"/>
    <mergeCell ref="V51:V52"/>
    <mergeCell ref="S53:S55"/>
    <mergeCell ref="T53:T55"/>
    <mergeCell ref="S89:S113"/>
    <mergeCell ref="T89:T113"/>
    <mergeCell ref="U89:U113"/>
    <mergeCell ref="V90:V97"/>
    <mergeCell ref="V100:V104"/>
    <mergeCell ref="V81:V82"/>
    <mergeCell ref="S87:S88"/>
    <mergeCell ref="T87:T88"/>
    <mergeCell ref="U87:U88"/>
    <mergeCell ref="T114:T115"/>
    <mergeCell ref="U114:U115"/>
    <mergeCell ref="U78:U79"/>
    <mergeCell ref="S80:S84"/>
    <mergeCell ref="T80:T84"/>
    <mergeCell ref="U80:U84"/>
    <mergeCell ref="U73:U77"/>
    <mergeCell ref="S57:S59"/>
    <mergeCell ref="T57:T59"/>
    <mergeCell ref="U57:U59"/>
    <mergeCell ref="K114:K115"/>
    <mergeCell ref="L114:L115"/>
    <mergeCell ref="M114:M115"/>
    <mergeCell ref="N114:N115"/>
    <mergeCell ref="O114:O115"/>
    <mergeCell ref="Q114:Q115"/>
    <mergeCell ref="R114:R115"/>
    <mergeCell ref="S114:S115"/>
    <mergeCell ref="A114:A118"/>
    <mergeCell ref="B114:B118"/>
    <mergeCell ref="C114:C115"/>
    <mergeCell ref="D114:D115"/>
    <mergeCell ref="E114:E115"/>
    <mergeCell ref="F114:F115"/>
    <mergeCell ref="G114:G115"/>
    <mergeCell ref="H114:H115"/>
    <mergeCell ref="I114:I115"/>
    <mergeCell ref="C116:C118"/>
    <mergeCell ref="D116:D118"/>
    <mergeCell ref="P114:P115"/>
    <mergeCell ref="AK101:AK102"/>
    <mergeCell ref="AL101:AL102"/>
    <mergeCell ref="V107:V108"/>
    <mergeCell ref="V109:V110"/>
    <mergeCell ref="J89:J113"/>
    <mergeCell ref="K89:K113"/>
    <mergeCell ref="L89:L113"/>
    <mergeCell ref="M89:M113"/>
    <mergeCell ref="N89:N113"/>
    <mergeCell ref="O89:O113"/>
    <mergeCell ref="P89:P113"/>
    <mergeCell ref="Q89:Q113"/>
    <mergeCell ref="R89:R113"/>
    <mergeCell ref="A89:A113"/>
    <mergeCell ref="B89:B113"/>
    <mergeCell ref="C89:C110"/>
    <mergeCell ref="D89:D110"/>
    <mergeCell ref="E89:E113"/>
    <mergeCell ref="F89:F113"/>
    <mergeCell ref="G89:G113"/>
    <mergeCell ref="H89:H113"/>
    <mergeCell ref="I89:I113"/>
    <mergeCell ref="C112:C113"/>
    <mergeCell ref="D112:D113"/>
    <mergeCell ref="A85:A88"/>
    <mergeCell ref="B85:B88"/>
    <mergeCell ref="C85:C88"/>
    <mergeCell ref="D85:D88"/>
    <mergeCell ref="E87:E88"/>
    <mergeCell ref="F87:F88"/>
    <mergeCell ref="G87:G88"/>
    <mergeCell ref="H87:H88"/>
    <mergeCell ref="I87:I88"/>
    <mergeCell ref="J87:J88"/>
    <mergeCell ref="K87:K88"/>
    <mergeCell ref="L87:L88"/>
    <mergeCell ref="M87:M88"/>
    <mergeCell ref="N87:N88"/>
    <mergeCell ref="O87:O88"/>
    <mergeCell ref="P87:P88"/>
    <mergeCell ref="Q87:Q88"/>
    <mergeCell ref="R87:R88"/>
    <mergeCell ref="A80:A84"/>
    <mergeCell ref="B80:B84"/>
    <mergeCell ref="C80:C84"/>
    <mergeCell ref="D80:D84"/>
    <mergeCell ref="E80:E84"/>
    <mergeCell ref="F80:F84"/>
    <mergeCell ref="G80:G84"/>
    <mergeCell ref="H80:H84"/>
    <mergeCell ref="I80:I84"/>
    <mergeCell ref="S78:S79"/>
    <mergeCell ref="T78:T79"/>
    <mergeCell ref="D73:D77"/>
    <mergeCell ref="C73:C77"/>
    <mergeCell ref="J80:J84"/>
    <mergeCell ref="K80:K84"/>
    <mergeCell ref="L80:L84"/>
    <mergeCell ref="M80:M84"/>
    <mergeCell ref="N80:N84"/>
    <mergeCell ref="O80:O84"/>
    <mergeCell ref="P80:P84"/>
    <mergeCell ref="Q80:Q84"/>
    <mergeCell ref="R80:R84"/>
    <mergeCell ref="J78:J79"/>
    <mergeCell ref="K78:K79"/>
    <mergeCell ref="L78:L79"/>
    <mergeCell ref="M78:M79"/>
    <mergeCell ref="N78:N79"/>
    <mergeCell ref="O78:O79"/>
    <mergeCell ref="P78:P79"/>
    <mergeCell ref="Q78:Q79"/>
    <mergeCell ref="R78:R79"/>
    <mergeCell ref="A78:A79"/>
    <mergeCell ref="B78:B79"/>
    <mergeCell ref="C78:C79"/>
    <mergeCell ref="D78:D79"/>
    <mergeCell ref="E78:E79"/>
    <mergeCell ref="F78:F79"/>
    <mergeCell ref="G78:G79"/>
    <mergeCell ref="H78:H79"/>
    <mergeCell ref="I78:I79"/>
    <mergeCell ref="N73:N77"/>
    <mergeCell ref="O73:O77"/>
    <mergeCell ref="P73:P77"/>
    <mergeCell ref="Q73:Q77"/>
    <mergeCell ref="R73:R77"/>
    <mergeCell ref="S73:S77"/>
    <mergeCell ref="T73:T77"/>
    <mergeCell ref="AJ73:AJ74"/>
    <mergeCell ref="V75:V77"/>
    <mergeCell ref="E73:E77"/>
    <mergeCell ref="F73:F77"/>
    <mergeCell ref="G73:G77"/>
    <mergeCell ref="H73:H77"/>
    <mergeCell ref="I73:I77"/>
    <mergeCell ref="J73:J77"/>
    <mergeCell ref="K73:K77"/>
    <mergeCell ref="L73:L77"/>
    <mergeCell ref="M73:M77"/>
    <mergeCell ref="AC67:AC68"/>
    <mergeCell ref="AD67:AD68"/>
    <mergeCell ref="AE67:AE68"/>
    <mergeCell ref="AF67:AF68"/>
    <mergeCell ref="AG67:AG68"/>
    <mergeCell ref="AH67:AH68"/>
    <mergeCell ref="AJ67:AJ68"/>
    <mergeCell ref="AK67:AK68"/>
    <mergeCell ref="AL67:AL68"/>
    <mergeCell ref="D64:D72"/>
    <mergeCell ref="V67:V68"/>
    <mergeCell ref="W67:W68"/>
    <mergeCell ref="X67:X68"/>
    <mergeCell ref="Y67:Y68"/>
    <mergeCell ref="Z67:Z68"/>
    <mergeCell ref="AA67:AA68"/>
    <mergeCell ref="AB67:AB68"/>
    <mergeCell ref="E69:E71"/>
    <mergeCell ref="R69:R71"/>
    <mergeCell ref="S69:S71"/>
    <mergeCell ref="T69:T71"/>
    <mergeCell ref="U69:U71"/>
    <mergeCell ref="O69:O71"/>
    <mergeCell ref="P69:P71"/>
    <mergeCell ref="Q69:Q71"/>
    <mergeCell ref="F69:F71"/>
    <mergeCell ref="G69:G71"/>
    <mergeCell ref="H69:H71"/>
    <mergeCell ref="I69:I71"/>
    <mergeCell ref="J69:J71"/>
    <mergeCell ref="K69:K71"/>
    <mergeCell ref="L69:L71"/>
    <mergeCell ref="M69:M71"/>
    <mergeCell ref="AL59:AL60"/>
    <mergeCell ref="AM59:AM60"/>
    <mergeCell ref="C60:C61"/>
    <mergeCell ref="D60:D61"/>
    <mergeCell ref="A62:A77"/>
    <mergeCell ref="B62:B77"/>
    <mergeCell ref="C62:C72"/>
    <mergeCell ref="E62:E66"/>
    <mergeCell ref="F62:F66"/>
    <mergeCell ref="G62:G66"/>
    <mergeCell ref="H62:H66"/>
    <mergeCell ref="I62:I66"/>
    <mergeCell ref="J62:J66"/>
    <mergeCell ref="K62:K66"/>
    <mergeCell ref="L62:L66"/>
    <mergeCell ref="M62:M66"/>
    <mergeCell ref="N62:N66"/>
    <mergeCell ref="O62:O66"/>
    <mergeCell ref="P62:P66"/>
    <mergeCell ref="Q62:Q66"/>
    <mergeCell ref="R62:R66"/>
    <mergeCell ref="S62:S66"/>
    <mergeCell ref="T62:T66"/>
    <mergeCell ref="U62:U66"/>
    <mergeCell ref="AB59:AB60"/>
    <mergeCell ref="AC59:AC60"/>
    <mergeCell ref="AD59:AD60"/>
    <mergeCell ref="AE59:AE60"/>
    <mergeCell ref="AF59:AF60"/>
    <mergeCell ref="AG59:AG60"/>
    <mergeCell ref="AH59:AH60"/>
    <mergeCell ref="AJ59:AJ60"/>
    <mergeCell ref="AK59:AK60"/>
    <mergeCell ref="W59:W60"/>
    <mergeCell ref="X59:X60"/>
    <mergeCell ref="Y59:Y60"/>
    <mergeCell ref="Z59:Z60"/>
    <mergeCell ref="AA59:AA60"/>
    <mergeCell ref="J57:J59"/>
    <mergeCell ref="K57:K59"/>
    <mergeCell ref="L57:L59"/>
    <mergeCell ref="M57:M59"/>
    <mergeCell ref="N57:N59"/>
    <mergeCell ref="O57:O59"/>
    <mergeCell ref="P57:P59"/>
    <mergeCell ref="Q57:Q59"/>
    <mergeCell ref="R57:R59"/>
    <mergeCell ref="V59:V60"/>
    <mergeCell ref="A57:A61"/>
    <mergeCell ref="B57:B61"/>
    <mergeCell ref="C57:C59"/>
    <mergeCell ref="D57:D59"/>
    <mergeCell ref="E57:E59"/>
    <mergeCell ref="F57:F59"/>
    <mergeCell ref="G57:G59"/>
    <mergeCell ref="H57:H59"/>
    <mergeCell ref="I57:I59"/>
    <mergeCell ref="L53:L55"/>
    <mergeCell ref="M53:M55"/>
    <mergeCell ref="N53:N55"/>
    <mergeCell ref="O53:O55"/>
    <mergeCell ref="P53:P55"/>
    <mergeCell ref="Q53:Q55"/>
    <mergeCell ref="R53:R55"/>
    <mergeCell ref="A53:A56"/>
    <mergeCell ref="B53:B56"/>
    <mergeCell ref="C53:C56"/>
    <mergeCell ref="D53:D56"/>
    <mergeCell ref="E53:E55"/>
    <mergeCell ref="F53:F55"/>
    <mergeCell ref="G53:G55"/>
    <mergeCell ref="H53:H55"/>
    <mergeCell ref="I53:I55"/>
    <mergeCell ref="A48:A52"/>
    <mergeCell ref="B48:B52"/>
    <mergeCell ref="D49:D52"/>
    <mergeCell ref="C49:C52"/>
    <mergeCell ref="U53:U55"/>
    <mergeCell ref="E49:E52"/>
    <mergeCell ref="F49:F52"/>
    <mergeCell ref="G49:G52"/>
    <mergeCell ref="H49:H52"/>
    <mergeCell ref="I49:I52"/>
    <mergeCell ref="J49:J52"/>
    <mergeCell ref="K49:K52"/>
    <mergeCell ref="L49:L52"/>
    <mergeCell ref="M49:M52"/>
    <mergeCell ref="N49:N52"/>
    <mergeCell ref="O49:O52"/>
    <mergeCell ref="P49:P52"/>
    <mergeCell ref="Q49:Q52"/>
    <mergeCell ref="R49:R52"/>
    <mergeCell ref="S49:S52"/>
    <mergeCell ref="T49:T52"/>
    <mergeCell ref="U49:U52"/>
    <mergeCell ref="J53:J55"/>
    <mergeCell ref="K53:K55"/>
    <mergeCell ref="T42:T43"/>
    <mergeCell ref="U42:U43"/>
    <mergeCell ref="A45:A47"/>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P45:P47"/>
    <mergeCell ref="Q45:Q47"/>
    <mergeCell ref="R45:R47"/>
    <mergeCell ref="S45:S47"/>
    <mergeCell ref="T45:T47"/>
    <mergeCell ref="U45:U47"/>
    <mergeCell ref="S38:S40"/>
    <mergeCell ref="T38:T40"/>
    <mergeCell ref="U38:U40"/>
    <mergeCell ref="J35:J37"/>
    <mergeCell ref="K35:K37"/>
    <mergeCell ref="A42:A44"/>
    <mergeCell ref="B42:B44"/>
    <mergeCell ref="C42:C44"/>
    <mergeCell ref="D42:D44"/>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 ref="S42:S43"/>
    <mergeCell ref="J38:J40"/>
    <mergeCell ref="K38:K40"/>
    <mergeCell ref="L38:L40"/>
    <mergeCell ref="M38:M40"/>
    <mergeCell ref="N38:N40"/>
    <mergeCell ref="O38:O40"/>
    <mergeCell ref="P38:P40"/>
    <mergeCell ref="Q38:Q40"/>
    <mergeCell ref="R38:R40"/>
    <mergeCell ref="A35:A37"/>
    <mergeCell ref="B35:B37"/>
    <mergeCell ref="C35:C41"/>
    <mergeCell ref="D35:D41"/>
    <mergeCell ref="E35:E37"/>
    <mergeCell ref="F35:F37"/>
    <mergeCell ref="G35:G37"/>
    <mergeCell ref="H35:H37"/>
    <mergeCell ref="I35:I37"/>
    <mergeCell ref="A38:A41"/>
    <mergeCell ref="B38:B41"/>
    <mergeCell ref="E38:E40"/>
    <mergeCell ref="F38:F40"/>
    <mergeCell ref="G38:G40"/>
    <mergeCell ref="H38:H40"/>
    <mergeCell ref="I38:I40"/>
    <mergeCell ref="S29:S34"/>
    <mergeCell ref="T29:T34"/>
    <mergeCell ref="U29:U34"/>
    <mergeCell ref="L35:L37"/>
    <mergeCell ref="M35:M37"/>
    <mergeCell ref="N35:N37"/>
    <mergeCell ref="O35:O37"/>
    <mergeCell ref="P35:P37"/>
    <mergeCell ref="Q35:Q37"/>
    <mergeCell ref="R35:R37"/>
    <mergeCell ref="S35:S37"/>
    <mergeCell ref="T35:T37"/>
    <mergeCell ref="U35:U37"/>
    <mergeCell ref="J29:J34"/>
    <mergeCell ref="K29:K34"/>
    <mergeCell ref="L29:L34"/>
    <mergeCell ref="M29:M34"/>
    <mergeCell ref="N29:N34"/>
    <mergeCell ref="O29:O34"/>
    <mergeCell ref="P29:P34"/>
    <mergeCell ref="Q29:Q34"/>
    <mergeCell ref="R29:R34"/>
    <mergeCell ref="A29:A34"/>
    <mergeCell ref="B29:B34"/>
    <mergeCell ref="C29:C34"/>
    <mergeCell ref="D29:D34"/>
    <mergeCell ref="E29:E34"/>
    <mergeCell ref="F29:F34"/>
    <mergeCell ref="G29:G34"/>
    <mergeCell ref="H29:H34"/>
    <mergeCell ref="I29:I34"/>
    <mergeCell ref="S23:S24"/>
    <mergeCell ref="T23:T24"/>
    <mergeCell ref="U23:U24"/>
    <mergeCell ref="O25:O27"/>
    <mergeCell ref="P25:P27"/>
    <mergeCell ref="R25:R27"/>
    <mergeCell ref="S25:S27"/>
    <mergeCell ref="T25:T27"/>
    <mergeCell ref="U25:U27"/>
    <mergeCell ref="Q25:Q27"/>
    <mergeCell ref="J23:J24"/>
    <mergeCell ref="K23:K24"/>
    <mergeCell ref="L23:L24"/>
    <mergeCell ref="M23:M24"/>
    <mergeCell ref="N23:N24"/>
    <mergeCell ref="O23:O24"/>
    <mergeCell ref="P23:P24"/>
    <mergeCell ref="Q23:Q24"/>
    <mergeCell ref="R23:R24"/>
    <mergeCell ref="Q19:Q21"/>
    <mergeCell ref="R19:R21"/>
    <mergeCell ref="S19:S21"/>
    <mergeCell ref="T19:T21"/>
    <mergeCell ref="U19:U21"/>
    <mergeCell ref="A22:A28"/>
    <mergeCell ref="B22:B28"/>
    <mergeCell ref="C22:C27"/>
    <mergeCell ref="D22:D27"/>
    <mergeCell ref="E25:E27"/>
    <mergeCell ref="F25:F27"/>
    <mergeCell ref="G25:G27"/>
    <mergeCell ref="H25:H27"/>
    <mergeCell ref="I25:I27"/>
    <mergeCell ref="J25:J27"/>
    <mergeCell ref="K25:K27"/>
    <mergeCell ref="L25:L27"/>
    <mergeCell ref="M25:M27"/>
    <mergeCell ref="N25:N27"/>
    <mergeCell ref="E23:E24"/>
    <mergeCell ref="F23:F24"/>
    <mergeCell ref="G23:G24"/>
    <mergeCell ref="H23:H24"/>
    <mergeCell ref="I23:I24"/>
    <mergeCell ref="N16:N17"/>
    <mergeCell ref="O16:O17"/>
    <mergeCell ref="P16:P17"/>
    <mergeCell ref="Q16:Q17"/>
    <mergeCell ref="A18:A21"/>
    <mergeCell ref="B18:B21"/>
    <mergeCell ref="C18:C21"/>
    <mergeCell ref="D18:D21"/>
    <mergeCell ref="E16:E17"/>
    <mergeCell ref="F16:F17"/>
    <mergeCell ref="G16:G17"/>
    <mergeCell ref="H16:H17"/>
    <mergeCell ref="E19:E21"/>
    <mergeCell ref="F19:F21"/>
    <mergeCell ref="G19:G21"/>
    <mergeCell ref="H19:H21"/>
    <mergeCell ref="I19:I21"/>
    <mergeCell ref="J19:J21"/>
    <mergeCell ref="K19:K21"/>
    <mergeCell ref="L19:L21"/>
    <mergeCell ref="M19:M21"/>
    <mergeCell ref="N19:N21"/>
    <mergeCell ref="O19:O21"/>
    <mergeCell ref="P19:P21"/>
    <mergeCell ref="I16:I17"/>
    <mergeCell ref="J16:J17"/>
    <mergeCell ref="K16:K17"/>
    <mergeCell ref="L16:L17"/>
    <mergeCell ref="M16:M17"/>
    <mergeCell ref="S11:S13"/>
    <mergeCell ref="T11:T13"/>
    <mergeCell ref="U11:U13"/>
    <mergeCell ref="A14:A17"/>
    <mergeCell ref="B14:B17"/>
    <mergeCell ref="C14:C17"/>
    <mergeCell ref="D14:D17"/>
    <mergeCell ref="E14:E15"/>
    <mergeCell ref="F14:F15"/>
    <mergeCell ref="G14:G15"/>
    <mergeCell ref="H14:H15"/>
    <mergeCell ref="I14:I15"/>
    <mergeCell ref="J14:J15"/>
    <mergeCell ref="K14:K15"/>
    <mergeCell ref="L14:L15"/>
    <mergeCell ref="M14:M15"/>
    <mergeCell ref="N14:N15"/>
    <mergeCell ref="O14:O15"/>
    <mergeCell ref="P14:P15"/>
    <mergeCell ref="Q14:Q15"/>
    <mergeCell ref="J11:J13"/>
    <mergeCell ref="K11:K13"/>
    <mergeCell ref="L11:L13"/>
    <mergeCell ref="M11:M13"/>
    <mergeCell ref="N11:N13"/>
    <mergeCell ref="O11:O13"/>
    <mergeCell ref="P11:P13"/>
    <mergeCell ref="Q11:Q13"/>
    <mergeCell ref="Q9:Q10"/>
    <mergeCell ref="R9:R10"/>
    <mergeCell ref="S9:S10"/>
    <mergeCell ref="T9:T10"/>
    <mergeCell ref="U9:U10"/>
    <mergeCell ref="V9:V10"/>
    <mergeCell ref="R11:R13"/>
    <mergeCell ref="A11:A13"/>
    <mergeCell ref="B11:B13"/>
    <mergeCell ref="C11:C13"/>
    <mergeCell ref="D11:D13"/>
    <mergeCell ref="E11:E13"/>
    <mergeCell ref="F11:F13"/>
    <mergeCell ref="G11:G13"/>
    <mergeCell ref="H11:H13"/>
    <mergeCell ref="I11:I13"/>
    <mergeCell ref="H9:H10"/>
    <mergeCell ref="I9:I10"/>
    <mergeCell ref="J9:J10"/>
    <mergeCell ref="K9:K10"/>
    <mergeCell ref="L9:L10"/>
    <mergeCell ref="M9:M10"/>
    <mergeCell ref="N9:N10"/>
    <mergeCell ref="O9:O10"/>
    <mergeCell ref="P9:P10"/>
    <mergeCell ref="A4:A6"/>
    <mergeCell ref="B4:B6"/>
    <mergeCell ref="A7:A8"/>
    <mergeCell ref="B7:B8"/>
    <mergeCell ref="A9:A10"/>
    <mergeCell ref="B9:B10"/>
    <mergeCell ref="E9:E10"/>
    <mergeCell ref="F9:F10"/>
    <mergeCell ref="G9:G10"/>
    <mergeCell ref="V1:AM1"/>
    <mergeCell ref="A2:A3"/>
    <mergeCell ref="B2:B3"/>
    <mergeCell ref="C2:C3"/>
    <mergeCell ref="D2:D3"/>
    <mergeCell ref="M2:U2"/>
    <mergeCell ref="V2:V3"/>
    <mergeCell ref="W2:W3"/>
    <mergeCell ref="AE2:AM2"/>
    <mergeCell ref="AB85:AB86"/>
    <mergeCell ref="A1:J1"/>
    <mergeCell ref="D9:D10"/>
    <mergeCell ref="C9:C10"/>
    <mergeCell ref="D4:D6"/>
    <mergeCell ref="C4:C6"/>
    <mergeCell ref="X2:AA2"/>
    <mergeCell ref="AB2:AD2"/>
    <mergeCell ref="F2:I2"/>
    <mergeCell ref="J2:L2"/>
    <mergeCell ref="V5:V6"/>
    <mergeCell ref="W5:W6"/>
    <mergeCell ref="AB5:AB6"/>
    <mergeCell ref="V25:V28"/>
    <mergeCell ref="W27:W28"/>
    <mergeCell ref="AB27:AB28"/>
    <mergeCell ref="V42:V44"/>
    <mergeCell ref="W42:W44"/>
    <mergeCell ref="AB42:AB44"/>
    <mergeCell ref="V45:V47"/>
    <mergeCell ref="W45:W47"/>
    <mergeCell ref="AB45:AB47"/>
    <mergeCell ref="V85:V86"/>
    <mergeCell ref="W85:W86"/>
  </mergeCells>
  <dataValidations count="3">
    <dataValidation type="whole" errorStyle="warning" operator="greaterThanOrEqual" allowBlank="1" showInputMessage="1" showErrorMessage="1" prompt="Registre el valor del indicador que se espera cumplir durante la vigencia. TENGA EN CUENTA EL VALOR TOTAL DEL CUATRINEIO QUE SE HA PROGRAMADO (columna f)" sqref="A14 A35 C35 H35 A38 H50:H51">
      <formula1>0</formula1>
    </dataValidation>
    <dataValidation type="whole" errorStyle="warning" operator="greaterThanOrEqual" allowBlank="1" showInputMessage="1" showErrorMessage="1" prompt="validationFailedRegistre el valor del indicador que se espera cumplir durante la vigencia. TENGA EN CUENTA EL VALOR TOTAL DEL CUATRINEIO QUE SE HA PROGRAMADO (columna f)" sqref="A48">
      <formula1>0</formula1>
    </dataValidation>
    <dataValidation type="whole" errorStyle="warning" operator="greaterThanOrEqual" allowBlank="1" showInputMessage="1" showErrorMessage="1" prompt="validationFailed" sqref="H49">
      <formula1>0</formula1>
    </dataValidation>
  </dataValidations>
  <pageMargins left="0.7" right="0.7" top="0.75" bottom="0.75" header="0.3" footer="0.3"/>
  <pageSetup paperSize="9" scale="39" orientation="portrait" r:id="rId1"/>
  <rowBreaks count="2" manualBreakCount="2">
    <brk id="55" max="71" man="1"/>
    <brk id="119" max="16383" man="1"/>
  </rowBreaks>
  <colBreaks count="1" manualBreakCount="1">
    <brk id="3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4"/>
  <sheetViews>
    <sheetView workbookViewId="0">
      <selection activeCell="E14" sqref="E14"/>
    </sheetView>
  </sheetViews>
  <sheetFormatPr baseColWidth="10" defaultRowHeight="12.75" x14ac:dyDescent="0.2"/>
  <sheetData>
    <row r="14" spans="5:5" x14ac:dyDescent="0.2">
      <c r="E14" s="1">
        <f>40/58</f>
        <v>0.68965517241379315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PAI PNN</vt:lpstr>
      <vt:lpstr>Hoja1</vt:lpstr>
      <vt:lpstr>Hoja2</vt:lpstr>
      <vt:lpstr>DEDOS</vt:lpstr>
      <vt:lpstr>DEUNO</vt:lpstr>
      <vt:lpstr>DGDOS</vt:lpstr>
      <vt:lpstr>DGUNO</vt:lpstr>
      <vt:lpstr>NombreRango1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Linda Torres</dc:creator>
  <cp:lastModifiedBy>Ernesto Bermudez Bello</cp:lastModifiedBy>
  <cp:lastPrinted>2014-01-31T16:44:35Z</cp:lastPrinted>
  <dcterms:created xsi:type="dcterms:W3CDTF">2014-01-27T19:36:44Z</dcterms:created>
  <dcterms:modified xsi:type="dcterms:W3CDTF">2014-01-31T19:08:57Z</dcterms:modified>
</cp:coreProperties>
</file>